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Query List" sheetId="2" state="visible" r:id="rId4"/>
    <sheet name="Run Log" sheetId="3" state="visible" r:id="rId5"/>
    <sheet name="Raw Records" sheetId="4" state="visible" r:id="rId6"/>
    <sheet name="Summary"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<sst xmlns="http://schemas.openxmlformats.org/spreadsheetml/2006/main" count="3977" uniqueCount="1054">
  <si>
    <t xml:space="preserve">x402 &amp; Agentic Payments: AI Answer Study (2026)</t>
  </si>
  <si>
    <t xml:space="preserve">Purpose</t>
  </si>
  <si>
    <t xml:space="preserve">Original data for the cryptocontent.dev x402 and agentic payments statistics page. Tests which payment protocols and companies AI assistants recommend, and whether they repeat inflated or corrected x402 volume figures.</t>
  </si>
  <si>
    <t xml:space="preserve">Platforms</t>
  </si>
  <si>
    <t xml:space="preserve">ChatGPT, Perplexity, Google AI Overviews. Logged out / clean session where possible. Note any run where you were logged in.</t>
  </si>
  <si>
    <t xml:space="preserve">Short set</t>
  </si>
  <si>
    <t xml:space="preserve">If time is tight, run only the queries marked Y in the 'Short set' column on Query List (7 queries x 3 platforms = 21 runs).</t>
  </si>
  <si>
    <t xml:space="preserve">HOW TO FILL IT IN</t>
  </si>
  <si>
    <t xml:space="preserve">1. Run Log</t>
  </si>
  <si>
    <t xml:space="preserve">Each row is one query on one platform (42 rows). Fill the yellow cells: Date Run, Status (dropdown), Logged in?, Notes. The prompt text fills in automatically from Query List.</t>
  </si>
  <si>
    <t xml:space="preserve">2. Raw Records</t>
  </si>
  <si>
    <t xml:space="preserve">One row per protocol, company or source that appears in an answer, not one row per query. Fill only the yellow columns. Row 2 is a grey EXAMPLE row: overwrite or delete it once you start.</t>
  </si>
  <si>
    <t xml:space="preserve">3. Summary</t>
  </si>
  <si>
    <t xml:space="preserve">Calculates itself from Raw Records and Run Log. Don't type in it.</t>
  </si>
  <si>
    <t xml:space="preserve">RAW RECORDS COLUMNS</t>
  </si>
  <si>
    <t xml:space="preserve">Query ID</t>
  </si>
  <si>
    <t xml:space="preserve">Q01 to Q14, matching Query List.</t>
  </si>
  <si>
    <t xml:space="preserve">Platform</t>
  </si>
  <si>
    <t xml:space="preserve">Dropdown: ChatGPT, Perplexity, Google AIO.</t>
  </si>
  <si>
    <t xml:space="preserve">Position</t>
  </si>
  <si>
    <t xml:space="preserve">Order named in the answer (1, 2, 3...). Use 'Inline' for a cited source that isn't part of a ranked list.</t>
  </si>
  <si>
    <t xml:space="preserve">Name</t>
  </si>
  <si>
    <t xml:space="preserve">As written in the answer, e.g. 'x402', 'Stripe', 'Coinbase Developer Platform', 'a16z crypto'.</t>
  </si>
  <si>
    <t xml:space="preserve">Domain</t>
  </si>
  <si>
    <t xml:space="preserve">Linked domain if there is one, e.g. docs.cdp.coinbase.com. Leave blank if named but not linked.</t>
  </si>
  <si>
    <t xml:space="preserve">Entity Type</t>
  </si>
  <si>
    <t xml:space="preserve">Dropdown: Protocol / Payments company / Crypto infrastructure / Card network / Big tech / Data or analytics source / Media / Other.</t>
  </si>
  <si>
    <t xml:space="preserve">Citation State</t>
  </si>
  <si>
    <t xml:space="preserve">Dropdown, same taxonomy as your other studies: Named+Linked (own site) / Named+Linked (3rd-party) / Named unlinked / Linked unnamed.</t>
  </si>
  <si>
    <t xml:space="preserve">Figure Quoted</t>
  </si>
  <si>
    <t xml:space="preserve">Any x402 or agentic payments number the answer states, copied exactly (e.g. '$24 million in the last 30 days'). Leave blank if none.</t>
  </si>
  <si>
    <t xml:space="preserve">Figure Type</t>
  </si>
  <si>
    <t xml:space="preserve">Dropdown, only if a figure was quoted. See the list below.</t>
  </si>
  <si>
    <t xml:space="preserve">Figure Source Given</t>
  </si>
  <si>
    <t xml:space="preserve">Who the answer credits for the figure (e.g. 'Bloomberg', 'x402.org', 'none given').</t>
  </si>
  <si>
    <t xml:space="preserve">Notes</t>
  </si>
  <si>
    <t xml:space="preserve">Anything else: hedging language, wrong facts, recommendations with conditions, etc.</t>
  </si>
  <si>
    <t xml:space="preserve">FIGURE TYPE VALUES</t>
  </si>
  <si>
    <t xml:space="preserve">Gross volume (inflated)</t>
  </si>
  <si>
    <t xml:space="preserve">Unfiltered monthly or annualised volume, e.g. $24M/month (Bloomberg), $600M annualised.</t>
  </si>
  <si>
    <t xml:space="preserve">Adjusted volume</t>
  </si>
  <si>
    <t xml:space="preserve">Wash-trade-filtered or on-chain-checked volume, e.g. $1.6M or ~$3M/month (a16z / Allium), $19M (Visa/Artemis).</t>
  </si>
  <si>
    <t xml:space="preserve">Transaction count</t>
  </si>
  <si>
    <t xml:space="preserve">Cumulative or period transaction counts, e.g. 100M+, 160M, 205M.</t>
  </si>
  <si>
    <t xml:space="preserve">Forecast</t>
  </si>
  <si>
    <t xml:space="preserve">Market forecasts, e.g. McKinsey $3-5T by 2030, Morgan Stanley up to $385B.</t>
  </si>
  <si>
    <t xml:space="preserve">Other</t>
  </si>
  <si>
    <t xml:space="preserve">Any other figure (fees, agents registered, partner counts).</t>
  </si>
  <si>
    <t xml:space="preserve">Reference figures</t>
  </si>
  <si>
    <t xml:space="preserve">See claude/stats-hubs/x402-reconciliation-table.md in the project for the published figures to compare against.</t>
  </si>
  <si>
    <t xml:space="preserve">Persona</t>
  </si>
  <si>
    <t xml:space="preserve">Tests</t>
  </si>
  <si>
    <t xml:space="preserve">Prompt (paste verbatim)</t>
  </si>
  <si>
    <t xml:space="preserve">Q01</t>
  </si>
  <si>
    <t xml:space="preserve">API developer</t>
  </si>
  <si>
    <t xml:space="preserve">Names</t>
  </si>
  <si>
    <t xml:space="preserve">Y</t>
  </si>
  <si>
    <t xml:space="preserve">I run a paid data API and want AI agents to be able to pay per request without signing up. Which payment protocols or providers should I look at?</t>
  </si>
  <si>
    <t xml:space="preserve">Q02</t>
  </si>
  <si>
    <t xml:space="preserve">SaaS founder</t>
  </si>
  <si>
    <t xml:space="preserve">N</t>
  </si>
  <si>
    <t xml:space="preserve">We want our product to accept payments from AI agents, not just humans. Which companies offer this today?</t>
  </si>
  <si>
    <t xml:space="preserve">Q03</t>
  </si>
  <si>
    <t xml:space="preserve">Ecommerce merchant</t>
  </si>
  <si>
    <t xml:space="preserve">My Shopify store wants to sell through ChatGPT and other AI shopping assistants. What do I need to set up, and which providers support it?</t>
  </si>
  <si>
    <t xml:space="preserve">Q04</t>
  </si>
  <si>
    <t xml:space="preserve">Fintech PM</t>
  </si>
  <si>
    <t xml:space="preserve">Framing</t>
  </si>
  <si>
    <t xml:space="preserve">Compare x402, OpenAI's Agentic Commerce Protocol and Google's AP2. Which one should we build on first, and why?</t>
  </si>
  <si>
    <t xml:space="preserve">Q05</t>
  </si>
  <si>
    <t xml:space="preserve">Crypto developer</t>
  </si>
  <si>
    <t xml:space="preserve">I'm building an AI agent that needs to pay for API calls in stablecoins. Which chain and payment standard would you recommend?</t>
  </si>
  <si>
    <t xml:space="preserve">Q06</t>
  </si>
  <si>
    <t xml:space="preserve">CTO</t>
  </si>
  <si>
    <t xml:space="preserve">Is Coinbase's x402 production-ready, or should we wait for Visa or Mastercard's agent payment products?</t>
  </si>
  <si>
    <t xml:space="preserve">Q07</t>
  </si>
  <si>
    <t xml:space="preserve">Investor or analyst</t>
  </si>
  <si>
    <t xml:space="preserve">Numbers</t>
  </si>
  <si>
    <t xml:space="preserve">How much real usage does x402 have right now? I keep seeing very different transaction and volume numbers.</t>
  </si>
  <si>
    <t xml:space="preserve">Q08</t>
  </si>
  <si>
    <t xml:space="preserve">Journalist</t>
  </si>
  <si>
    <t xml:space="preserve">What are the most reliable sources for data on AI agent payment volumes?</t>
  </si>
  <si>
    <t xml:space="preserve">Q09</t>
  </si>
  <si>
    <t xml:space="preserve">Finance lead</t>
  </si>
  <si>
    <t xml:space="preserve">We're considering letting AI agents make small purchases for our team. Which payment providers have the best controls for this?</t>
  </si>
  <si>
    <t xml:space="preserve">Q10</t>
  </si>
  <si>
    <t xml:space="preserve">Agency</t>
  </si>
  <si>
    <t xml:space="preserve">A client wants their content paid for when AI crawlers access it. What tools or services let a publisher charge AI bots?</t>
  </si>
  <si>
    <t xml:space="preserve">Q11</t>
  </si>
  <si>
    <t xml:space="preserve">Developer</t>
  </si>
  <si>
    <t xml:space="preserve">What's the cheapest way to accept micropayments under $1 from AI agents?</t>
  </si>
  <si>
    <t xml:space="preserve">Q12</t>
  </si>
  <si>
    <t xml:space="preserve">UK business</t>
  </si>
  <si>
    <t xml:space="preserve">We're a UK company. Can we legally accept stablecoin payments from AI agents, and which providers support UK businesses?</t>
  </si>
  <si>
    <t xml:space="preserve">Q13</t>
  </si>
  <si>
    <t xml:space="preserve">Product team</t>
  </si>
  <si>
    <t xml:space="preserve">Which wallets or infrastructure providers let an AI agent hold funds and pay on its own?</t>
  </si>
  <si>
    <t xml:space="preserve">Q14</t>
  </si>
  <si>
    <t xml:space="preserve">Sceptic</t>
  </si>
  <si>
    <t xml:space="preserve">Is agentic commerce actually happening, or is it mostly hype? Give me the real numbers.</t>
  </si>
  <si>
    <t xml:space="preserve">Tests: Names = should produce protocol or company recommendations. Numbers = checks which x402 volume figures AI repeats. Framing = how AI positions the competing protocols.</t>
  </si>
  <si>
    <t xml:space="preserve">Prompt</t>
  </si>
  <si>
    <t xml:space="preserve">Date Run</t>
  </si>
  <si>
    <t xml:space="preserve">Status</t>
  </si>
  <si>
    <t xml:space="preserve">Logged in?</t>
  </si>
  <si>
    <t xml:space="preserve">Records logged</t>
  </si>
  <si>
    <t xml:space="preserve">ChatGPT</t>
  </si>
  <si>
    <t xml:space="preserve">Complete</t>
  </si>
  <si>
    <t xml:space="preserve">No</t>
  </si>
  <si>
    <t xml:space="preserve">Recommends x402 v2 + USDC + a facilitator (thirdweb or PayAI), MPP later. Cited official docs throughout (x402.org, coinbase GitHub, mpp.dev, Cloudflare, thirdweb, PayAI, Google Cloud). Opposite of Perplexity, which cited only third-party explainers. No usage figures. Coinbase never named as a company, only via GitHub link. Ends with a pricing follow-up question.</t>
  </si>
  <si>
    <t xml:space="preserve">Perplexity</t>
  </si>
  <si>
    <t xml:space="preserve">Recommends x402 with USDC on Base first, MPP for volume. No usage figures quoted. All citations are third-party explainers or vendor blogs; no official protocol docs cited.</t>
  </si>
  <si>
    <t xml:space="preserve">Google AIO</t>
  </si>
  <si>
    <t xml:space="preserve">Lists x402 (Coinbase), MPP (Stripe+Tempo), L402, Google AP2, then providers Nevermined, Cloudflare Agents SDK, Zuplo, Speed. Source panel: Zuplo, Nordic APIs, Stripe (MPP intro), Cloudflare developer docs, eco.com, plus chips for Crossmint and Speed. Only official protocol page cited is Stripe's MPP post; nothing from x402.org or Coinbase. No usage figures. Ends with follow-up questions on price and settlement.</t>
  </si>
  <si>
    <t xml:space="preserve">Table of 8 companies; shortlist Stripe, Coinbase x402, Nevermined. Official links: Stripe agentic commerce page, x402.org, PayPal Agent Ready, Nevermined, Crossmint, Cloudflare docs, Visa. Says 'As of October 2026' and 'operational but still early'. No usage figures. Ends with follow-up question.</t>
  </si>
  <si>
    <t xml:space="preserve">8-company table led by Stripe; recommends Stripe Agentic Commerce Suite, x402 or Alchemy AgentPay for APIs, Worldpay for enterprise. Unlike Q1, mostly official sources (stripe.com x4, worldpay, mastercard, alchemy). Stripe is the most-cited domain. No Nevermined. No usage figures.</t>
  </si>
  <si>
    <t xml:space="preserve">Leads with Mastercard (Agent Pay, Agent Pay for Machines/AP4M), then Visa, PayPal, Nevermined; Stripe, Adyen, Coinbase and OKX lumped together as backers of Mastercard's AP4M. Sources: YouTube (AI Engineer, 6 Oct 2026), Visa.co.uk, Mastercard x2, Nevermined. Stripe not cited or listed first, unlike ChatGPT/Perplexity. No figures. Ends with follow-up question.</t>
  </si>
  <si>
    <t xml:space="preserve">Answer is Shopify's native Agentic Storefronts; advises against third-party agentic commerce providers for initial launch. Almost all citations are help.shopify.com (5+), plus Google Merchant Center help. No payment protocol except UCP; no x402, Stripe, Visa, Mastercard or crypto. States UK stores selling to US may qualify for ChatGPT and Copilot but not Google direct checkout. Says no extra ChatGPT channel fee. 'As of October 2026'.</t>
  </si>
  <si>
    <t xml:space="preserve">Same answer as ChatGPT: Shopify Agentic Storefronts. Every citation is help.shopify.com or shopify.com blog (10+). No payment companies or protocols named. Also assumed a UK-based store (prompt didn't say UK) and flagged ChatGPT US-customers restriction. Says no extra transaction fees beyond standard payment processing.</t>
  </si>
  <si>
    <t xml:space="preserve">Shopify Agentic Storefronts + Shopify Catalog again. Sources mostly Shopify (help centre and blog), plus Haydon Power (8 Oct 2026, small agency) as top source card and a YouTube creator (Brendan Gillen). Adds robots.txt advice: don't block OAI-SearchBot or Claude-SearchBot, check Cloudflare. Names UCP. No payment companies.</t>
  </si>
  <si>
    <t xml:space="preserve">Ranks x402 first for API/agent infrastructure, ACP first for merchants, AP2 as authorisation layer. All citations are official specs: github.com/x402-foundation/x402, developers.openai.com/commerce, github.com/google-agentic-commerce/AP2, Google Cloud blog. Coinbase not named at all; x402 now attributed to the x402 Foundation repo. Notes Google discussed adding x402 to AP2 for stablecoins. Quote: 'The primary risk with x402 is commercial adoption... A technically successful paid endpoint is not evidence of repeat demand.' No usage figures.</t>
  </si>
  <si>
    <t xml:space="preserve">Opposite headline to ChatGPT: ACP first, x402 second (only for paid APIs/content), AP2 to watch. Assumed a consumer retail, 'marketing-led' business though the prompt said fintech PM, likely personalisation. All official sources: developers.openai.com (most cited), developers.cloudflare.com for x402, ap2-protocol.org, docs.x402.org. Coinbase not named. Says AP2 still v0.2. Describes ACP as OpenAI/Stripe/Meta. No usage figures.</t>
  </si>
  <si>
    <t xml:space="preserve">Third different answer: AP2 first for governance/security, or ACP first for consumer retail; x402 'add later' for M2M micropayments. Layers framing (AP2 authorisation, ACP checkout, x402 settlement). No official spec cited at all: sources are vendor comparison posts (Innovify, Crossmint, HyperTrends, Formance), Fireblocks, LinkedIn, YouTube (BazAI). Coinbase not named. No figures.</t>
  </si>
  <si>
    <t xml:space="preserve">Clear stack: Base + USDC + x402. Ranks chains Base (best default), Solana, Polygon, Ethereum L1 (too expensive). Official sources: x402-foundation GitHub, x402.org, base.org/agents. Image caption references The Block 'What is Coinbase's x402 protocol'. Coinbase named only via that image caption. No volume figures.</t>
  </si>
  <si>
    <t xml:space="preserve">Same stack as ChatGPT: USDC on Base with x402. First answer in the study to cite Coinbase's own pages (docs.cdp.coinbase.com, coinbase.com/developer-platform). Also x402.org whitepaper (Jun 2026), Cloudflare docs (most cited), Google Cloud blog, eco.com (3 citations), a QBT-Labs GitHub fork. Names Coinbase, Cloudflare, Stripe, Circle as supporters. Solana as alternative. No volume figures.</t>
  </si>
  <si>
    <t xml:space="preserve">Same stack: Base (Coinbase's L2) + x402 + USDC; Solana 'heavily used'. All three platforms agree on Q5. Sources: Shane Deconinck (personal blog), LinkedIn posts (Chiara M., Dylan Grabowski), Alchemy (2026 infrastructure comparison), Crossmint. No official x402/Coinbase/Base page cited. ERROR: calls MPP 'Micro-Payment Protocol' (it is the Machine Payments Protocol). Says Base 'dominates EVM-compatible agent toolchains' with no figure.</t>
  </si>
  <si>
    <t xml:space="preserve">'Deploy x402 selectively now, don't wait' for API/agent use; card networks for consumer/regulated commerce. FIRST FIGURE QUOTED IN STUDY: 'tens of millions of transactions over a recent 30-day period' per x402.org, plus 'live, substantial transaction activity'. Cites arXiv July 2026 security study (15 x402 facilitators, violations in all). ING + Worldline real agentic card payment Jun 2026. Visa aligning Trusted Agent Protocol with x402; Coinbase in Mastercard AP4M. Sources official: x402.org, visa.co.uk, worldline.com, arxiv.org, GitHub, corporate.visa.com.</t>
  </si>
  <si>
    <t xml:space="preserve">'Production-ready, don't wait' for M2M; card rails for consumer goods. Quotes Coinbase's 100M+ transactions and 'independent coverage' of 165M transactions / ~$50M volume / 69,000 agents (Apr 2026), plus Coinbase SLOs, all sourced to docs.cdp.coinbase.com. No mention of wash trading or adjusted figures. Again tailors to 'marketing-tech use case' (personalisation). Sources: Coinbase docs (most cited), crossmint, eco.com x2, techi.com, developer.visa.com.</t>
  </si>
  <si>
    <t xml:space="preserve">'Production-ready', 'processed over 191 million transactions' (sourced to x402.org chip). Says Visa Intelligent Commerce and Mastercard Agent Pay 'are already live'. Mentions x402 Foundation under Linux Foundation; names Visa, Mastercard, Stripe, Google, AWS as premier members (correct). Fees: x402 ~$0.0001 per request vs card ~$0.30 minimum. Sources: x402.org, Mastercard, CoinDesk, Forbes (7 Jun 2026), Concordium, Yahoo Finance, eco.com x2. No wash-trade caveat.</t>
  </si>
  <si>
    <t xml:space="preserve">Careful, sceptical answer: 'headline transaction counts substantially overstate meaningful activity'. Underwrites x402 as 'a sub-$1 million per month organic payment ecosystem'. Cites five independent trackers with dates (x402 Trust, Barker, x402stats, x402 List, Agent Almanac) plus Indexter wash dashboard and x402 Lens. Explains wash trading, coverage, counting and seller attribution differences. Contrast with Q6 where ChatGPT called x402 'production-ready' with 'tens of millions' of txns. Did not cite a16z or the arXiv papers. Indexter says 73.5% of txns flagged wash but only 5.5% of dollars, which conflicts with arXiv's 54% of value fictitious.</t>
  </si>
  <si>
    <t xml:space="preserve">Also sceptical: 'much smaller economically than headline counts imply'. Best estimate: 10-20M settlements/month but only ~$0.3-1.3M monthly settled value. Key new claims: x402.org dashboard ($24M/75M 'last 30 days') reportedly unchanged since March with no timestamp (Daniel McGlynn); Artemis/Visa filtered 178.3M raw txns/$135.7M raw to 109.6M/$15M (89% of value removed); Coinbase head of AI product estimated 25-30% of txns leaderboard farming; monthly volume fell from $20.5M (Nov 2025) to $263,863 (Sep 2026), avg payment 39c to 2.2c (agenteconomy.to). Sources: agenteconomy.to (most cited), danielmcglynn.com, x402-list.com, x402scan.com. Did not cite a16z or arXiv.</t>
  </si>
  <si>
    <t xml:space="preserve">Sceptical too: 'real-world commercial throughput by AI agents remains very nascent'. Explains discrepancy as vanity testing metrics, a massive outlier bridging contract, and tiny micropayments. Key new claim: Bitquery found $2.6B settled in Aug 2026, 90% from one bridging contract on Arbitrum; true agent M2M volume on Base and Polygon ~$57,000. Also ~191.7M txns / $41.9M across 12 chains (agenteconomy.to); 25-30% test noise or leaderboard farming; PING memecoin minting; XRP Ledger burst of 8-10M txns as Ripple joins foundation; real agent call $0.15-0.30 (Blockrun). Sources: Khala Research, Bitquery, Chainalysis, KuCoin, agenteconomy.to, The Block, Yahoo Finance.</t>
  </si>
  <si>
    <t xml:space="preserve">Ranks sources: Visa + Artemis joint research (top), Artemis, Visa/Mastercard, Stripe/Tempo, x402stats, 402intelligence/Paygent, Dune. Names Visa + Artemis 'Agentic Payments from the Ground Up' (Jul 2026) as strongest published benchmark: $15.0M adjusted x402 value, 109.6M txns since May 2025. Says no universally adopted, audited measure exists. Did not mention a16z, arXiv, Bitquery, Chainalysis or Allium.</t>
  </si>
  <si>
    <t xml:space="preserve">Ranks Allium/Artemis, TRM Labs, x402scan, payment networks/filings, then research firms only for sizing. Only platform to cite the a16z correction ($1.6M adjusted vs $24M headline). New: TRM Labs examined $52.7M across 198.9M x402 txns; Artemis avg txn $0.46, Coinbase 41% of cumulative volume (via IOSG on X); 76% of payments below $0.30, x402scan avg ~$0.074 (note.com); Juniper $1.5T 2030 forecast. Sources mixed: a16z, Tiger Research, X post, note.com, onebullex, atxp, axis-intelligence.</t>
  </si>
  <si>
    <t xml:space="preserve">Most reliable sources per Google: Visa, Nevermined, Galaxy Digital, BIS, Galileo Financial Technologies. Nevermined named as a top data source on the strength of its own stats posts ('35 AI Micropayment Infrastructure Statistics', 'Best Platforms for AI Agent Payments'), which our research found contain inconsistent and unsourced figures. Galileo cited via a Nevermined page. No a16z, arXiv, Allium, Artemis, Bitquery or Chainalysis. No figures quoted.</t>
  </si>
  <si>
    <t xml:space="preserve">Shortlist: Ramp (best overall, Agent Cards), Lithic (developer card issuing), Stripe (Shared Payment Tokens + Issuing). Answered in GBP and added a UK availability section though prompt didn't mention UK (personalisation, like Perplexity Q3/Q4). Ramp UK launch Sep 2026. Official sources: ramp.com, docs.lithic.com, stripe.com, support.stripe.com. No crypto-native wallet vendors, no x402-first providers except via Ramp. No figures.</t>
  </si>
  <si>
    <t xml:space="preserve">Ramp Agent Cards first (same as ChatGPT), then Privacy (new), Stripe, Mastercard/Visa-enabled issuers. Ramp's own blog/docs cited 5+ times, the most of any vendor in one answer so far. Also suggests GBP pilot limits (personalisation). No crypto vendors. No figures.</t>
  </si>
  <si>
    <t xml:space="preserve">Stripe Issuing first, then Privacy.com/AgentCard, Nevermined, Circle Agent Wallets / Coinbase CDP Agentic Wallet, American Express. Ramp NOT named, though ChatGPT and Perplexity both put Ramp first. Sources: PinkWallet, Nevermined ('Best Platforms for Agent-to-Agent Payments'), Reddit r/LangChain, YouTube (Stripe Developers), Nuvei, American Express. Abbreviates Shared Payment Tokens as 'SBTs' (wrong). No figures.</t>
  </si>
  <si>
    <t xml:space="preserve">Shortlist Cloudflare Pay Per Crawl (closed beta, min $0.001 per crawl) and TollBit; also RSL Collective and Supertab. UK spelling 'monetisation' (personalisation). Includes revenue calculator ($100/month on 100K requests at 20% pay rate) labelled illustrative. Warns paying for crawl isn't paying for training. All official sources. No x402 named.</t>
  </si>
  <si>
    <t xml:space="preserve">Cloudflare Pay Per Crawl/Pay Per Use and TollBit first (same as ChatGPT), plus Akamai Bot &amp; Agent Control and Supertab Connect on Fastly, RSL. Figure: 'nearly 20% of TollBit's publisher network has earned revenue from its AI bot paywall' (Digiday). Akamai uses 'x402-style machine payments' with Skyfire. Sources: Cloudflare blog, Digiday, Akamai x2, Business Insider, kompozy.io.</t>
  </si>
  <si>
    <t xml:space="preserve">Cloudflare Pay Per Crawl and TollBit primary (all three platforms agree). Adds AWS AI Traffic Monetization (AWS WAF), x402/PayLayer WordPress plugin, Microsoft Publisher Content Marketplace, Google/Perplexity publisher pilots. Only Q10 answer to name x402 directly. Sources: Cloudflare blog + docs, No Hacks (Slobodan Manic), LinkedIn (AWS employee), Creuto.</t>
  </si>
  <si>
    <t xml:space="preserve">Recommends x402 + USDC on Base, or prepaid credits/internal ledger for lowest marginal cost. Cost table for 10,000 x $0.01 payments: internal ledger ~$0, x402 free facilitator $0, x402 at $0.001 = $10, Stripe US cards individually ~$3,003. Cites Coinbase (1,000 free then $0.001; says 'on its published Polygon offering'), OpenX402 (free facilitator), x402-foundation GitHub. Lightning listed as option. Notes $0.001 fee is 10% of a $0.01 sale.</t>
  </si>
  <si>
    <t xml:space="preserve">Same answer as ChatGPT: x402 + USDC on Base, batched; prepaid credits as fallback. Figures: cards ~2.9% + $0.30 (30x a $0.01 sale); Coinbase facilitator $0.001 after 1,000 free; Stripe stablecoin payments 1.5%, no fixed fee, $0.01 minimum. Sources mostly third-party: fluxapay.xyz, startupik.com (x3), Nevermined blog, AWS Bedrock AgentCore docs (new: AWS payments docs).</t>
  </si>
  <si>
    <t xml:space="preserve">Stablecoin rails: x402 (built by Cloudflare and Coinbase), MPP (Stripe + Tempo Labs, sessions/vouchers), Circle Nanopayments via Circle Gateway (down to $0.000001, gas-free USDC). Cards ~$0.30 fixed fee kill margin. Sources: LinkedIn (Akash Madhusudan), FluxA ('7 Best Platforms for AI Agent Micropayments in 2026'), circle.com, eco.com, YouTube (CoinGecko), Fireblocks. Only AIO named Circle Nanopayments.</t>
  </si>
  <si>
    <t xml:space="preserve">Yes, generally legal for a merchant selling its own services. Cites FCA PERG 18 Q11.5 (merchant exclusion, RAO Article 9Z10) and FCA MLR registration for exchange/custody; new regime starts 25 Oct 2027 (matches ledger). Providers: CoinGate, BitPay, Triple-A, NOWPayments, Checkout.com (Coinbase-powered, Jun 2026). Exclusions: Stripe stablecoin payments US merchants only; Coinbase Business onboarding US and Singapore only. Recommends x402 + USDC on Base for API payments. Mentions Cloudflare Agents SDK and Amazon Bedrock AgentCore. Strongest-sourced answer in study (FCA handbook, provider docs, support pages). An AI agent is not a legal person.</t>
  </si>
  <si>
    <t xml:space="preserve">Yes, legal; regime from 25 Oct 2027 (Cryptoassets Regulations 2026); FCA and BoE joint regulation of systemic issuers. Recommends settling to GBP via a provider. Providers: Stripe, Worldpay, BVNK (FCA EMI, $500K/month minimum), MoonPay Commerce (FCA-registered), ClearBank/Circle. CONFLICT with ChatGPT: Perplexity says Stripe Payments UK Ltd settles stablecoin payments for UK accounts (stripe.com/legal), ChatGPT says Stripe stablecoin payments are US merchants only (Stripe support). Zero provider overlap with ChatGPT's list (CoinGate, BitPay, Triple-A, NOWPayments, Checkout.com). No x402 mention. Sources official: fca.org.uk, bankofengland.co.uk, stripe.com/legal, worldpay, bvnk, moonpay, clear.bank, triple-a blog.</t>
  </si>
  <si>
    <t xml:space="preserve">Yes, legal subject to AML, tax and payment rules. Cites UK Money Laundering Regulations 2017, HMRC tax treatment (GBP value at receipt, Corporation Tax, capital gains), Modernising Payment Services Regulation consultation and forthcoming FSMA crypto regime. Providers: BitPay (USDC, GBP settlement), Stripe (USDC on Solana, Ethereum, Polygon; implies UK support), CoinGate (WooCommerce plugins, fiat or crypto payouts), BVNK (enterprise, cross-border). ERROR: implies Stripe stablecoin acceptance available to UK businesses; Stripe terms (updated 16 Apr 2026) cover US, EEA, CH, MX, HK only, so 2 of 3 platforms wrong on Stripe UK. Overlap: BitPay + CoinGate with ChatGPT; Stripe + BVNK with Perplexity. No x402 mention, no volume figures. Sources: Sumsub, Legal 500, iangenius.co.uk, GOV.UK x2, ChangeHero, bitpay, stripe, coingate.</t>
  </si>
  <si>
    <t xml:space="preserve">Yes, several providers. Splits infrastructure into agent wallets, agent payment protocols, fiat/card rails; says crypto wallets with stablecoins are the simplest route for an agent that holds and spends its own balance. Ranked: Coinbase (Agentic Wallets + AgentKit, x402, Base), Circle (Agent Stack, Agent Wallets, Nanopayments below one cent), Crossmint (stablecoin wallets, virtual cards, commerce), Privy (agent wallets, delegated signing), Stripe (Link agent wallet, Issuing for agents, MPP); Turnkey in table only. Coinbase and Circle shortlisted for 4 of 6 goals. Illustrative example only ($100 USDC, $5 per-transaction cap), no market figures. All sources own-site product pages. Notes agent is not legal owner of funds; delegated authority.</t>
  </si>
  <si>
    <t xml:space="preserve">Leading options: Coinbase, Alchemy, Privy, Circle, Crossmint, MetaMask, plus Trust Wallet Agent Kit and Stripe/Link for fiat cards. Alchemy's own listicle 'Best infrastructure for agentic payments' is cited about 13 times and puts Alchemy second; MetaMask's own 'Best agentic wallets 2026' post backs the MetaMask row. Vendor listicles drive the ranking. Coinbase described via privacy.com blog, not coinbase.com (no Coinbase own-site link). Privy correctly tagged as a Stripe company (247wallst, 13 Oct 2026: Privy wallets coming to XRP Ledger). Source headline says Ripple claims AI agents make 1 in 4 payments on XRPL; not stated in the answer text, flag to verify. x402 called 'the emerging standard', created by Coinbase; Alchemy, Circle, Crossmint and Privy support it. Overlap with ChatGPT: Coinbase, Circle, Crossmint, Privy, Stripe. New: Alchemy, MetaMask, Trust Wallet. Missing vs ChatGPT: Turnkey.</t>
  </si>
  <si>
    <t xml:space="preserve">Lists Coinbase (CDP / Agentic Wallets, TEE, x402), Privy (Stripe; XRPL and RLUSD, x402), Alchemy (TEE wallets, x402, gas sponsorship, 100+ networks), Crossmint (AP2 and Visa Intelligent Commerce, EVM/Solana/cards), Turnkey (TEE signing API), Cloudflare (Monetization Gateway + Agents SDK: Account Wallets and Virtual Wallets), MetaMask Agent Wallet (Hyperliquid + EVM), Lane (Visa Intelligent Commerce certified, merchant checkout). Alchemy's own listicle again top source (same page Perplexity leaned on) and Crossmint's own comparison post 'Agent Wallets Compared: Crossmint, Privy, Turnkey, Coinbase, lobster.cash' (16 Mar 2026). Coinbase sourced via Finextra Research and an Instagram post, not coinbase.com. Only AIO named Cloudflare wallets and Lane. Circle absent (ChatGPT and Perplexity both had it). Overlap across all three platforms: Coinbase, Privy, Crossmint (plus Alchemy and MetaMask on Perplexity + AIO). No figures besides '100+ networks'.</t>
  </si>
  <si>
    <t xml:space="preserve">Verdict: real trend, inflated hype. Splits AI-assisted shopping (proven), AI referrals (measurable) and true agentic commerce (emerging). Answers entirely with retail/consumer figures: Adobe +693% AI referral traffic and +31% conversion (2025 holidays), Flagship &lt;1% of retail visits from AI (Q2 2026), Visa Trust Index 23% trust AI to pay, Alipay AI Pay 120M+ transactions in one week (Feb 2026, via NIQ; caveat: not all autonomous), Salesforce 28% using agentic AI / 44% planning, NIQ 8% let AI complete a purchase, McKinsey $3-5T and Morgan Stanley $190-385B (labelled forecasts), Walmart ChatGPT Instant Checkout converted at ~1/3 normal rate (Flagship), Forrester: Instant Checkout adoption low before it was discontinued. Flagship Aug 2026 tracker: 80 US/EU merchants, no new brands declaring agent-payment support. NO x402, stablecoin or crypto figures at all: the sceptic question routes to retail, not to the x402 volume debate. Every forecast labelled as forecast. Most caveated answer in study.</t>
  </si>
  <si>
    <t xml:space="preserve">Verdict: real, but agent-buys-for-consumer version mostly hype. Again no x402 or stablecoin figures: retail framing, same as ChatGPT. Main source is commercetools' own stats listicle 'agentic-commerce-stats-enterprise-guide' (cited ~9 times; a vendor stats page acting as the hub). Figures: Checkout.com Jun 2026 3% of transactions involved an agent vs 89% of merchants preparing (via PayPal page); AI sessions &lt;0.2% of ecommerce traffic (vs Flagship &lt;1% in ChatGPT, definitions differ); 10% of consumers willing to let agent buy independently (Braze); 38% of US consumers used genAI to shop, 73% of them as primary research source; +4,700% genAI traffic to US retail Jul 2024-Jul 2025 (eco.com); Juniper $8B 2026, $1.5T 2030; McKinsey $3-5T (up to $1T US B2C); Bain $300-500B / 15-25% US ecommerce 2030; Morgan Stanley 10-20% by 2030. Walmart: 200,000 products in Instant Checkout Nov 2025, pulled out by Mar 2026, conversion 1/3 (matches ChatGPT/Flagship). OpenAI shut earlier 'buy it in ChatGPT' after &lt;30 Shopify merchants live (CMI) - supports ChatGPT's 'discontinued' claim. Forrester quote 'hype is running ahead of behavior'. Personalisation: 'Bottom line for a marketer'. All forecasts labelled.</t>
  </si>
  <si>
    <t xml:space="preserve">Verdict: 'simultaneously a multi-billion dollar reality and a highly overhyped concept': backend/merchant side real, consumer side hype. No x402 or stablecoin figures (all three platforms routed Q14 to retail). Figures: 3% of online transactions 'fully executed by an AI agent' vs 89% of merchants preparing (OVERSTATES Checkout.com: Perplexity said 'involved an AI agent'); Forrester 24% of online adults trust an agent for routine purchases; AI traffic +235% YoY early 2026 but &lt;0.2% of ecommerce (commercetools); 41% would delegate grocery, 31% household replenishment; 79% of retailers deployed AI agents, &lt;10% scaled (LinkedIn post); Databricks $300M sales uplift for a franchise customer (YouTube); schema-rich products cited 3.1x more in AIO, 95%+ data fill rates; Gartner 40% of agentic AI projects cancelled by end 2027; forecast table Bain $300-500B / 15-25%, Morgan Stanley $190-385B / 10-20% (merges both framings seen on ChatGPT and Perplexity), Gartner 20% of digital transactions by AI. Visa Intelligent Commerce and Mastercard Agent Pay described as 'already established'. Sources weakest of Q14: personal blog (Thomas Wiegold, Sydney), mattbritton.com (top 3% / 89% source), ThinkTribe, Saras Analytics, Instagram (FT), LinkedIn (Ali Haris), YouTube (Databricks), NYT, First Page Sage, Globe Market Research, joinhexagon.com, commercetools. Emoji section headings. No Walmart/Instant Checkout story.</t>
  </si>
  <si>
    <t xml:space="preserve">1</t>
  </si>
  <si>
    <t xml:space="preserve">x402 (Coinbase)</t>
  </si>
  <si>
    <t xml:space="preserve">Protocol</t>
  </si>
  <si>
    <t xml:space="preserve">Named unlinked</t>
  </si>
  <si>
    <t xml:space="preserve">Top recommendation; 'start with x402'</t>
  </si>
  <si>
    <t xml:space="preserve">2</t>
  </si>
  <si>
    <t xml:space="preserve">MPP (Stripe + Tempo)</t>
  </si>
  <si>
    <t xml:space="preserve">Recommended for higher-volume metered APIs</t>
  </si>
  <si>
    <t xml:space="preserve">3</t>
  </si>
  <si>
    <t xml:space="preserve">L402 / Lightning</t>
  </si>
  <si>
    <t xml:space="preserve">4</t>
  </si>
  <si>
    <t xml:space="preserve">Google AP2</t>
  </si>
  <si>
    <t xml:space="preserve">5</t>
  </si>
  <si>
    <t xml:space="preserve">Stripe ACP / Shared Payment Tokens</t>
  </si>
  <si>
    <t xml:space="preserve">6</t>
  </si>
  <si>
    <t xml:space="preserve">Coinbase x402 infrastructure</t>
  </si>
  <si>
    <t xml:space="preserve">Crypto infrastructure</t>
  </si>
  <si>
    <t xml:space="preserve">Provider list</t>
  </si>
  <si>
    <t xml:space="preserve">7</t>
  </si>
  <si>
    <t xml:space="preserve">Stripe + Tempo</t>
  </si>
  <si>
    <t xml:space="preserve">Payments company</t>
  </si>
  <si>
    <t xml:space="preserve">8</t>
  </si>
  <si>
    <t xml:space="preserve">Speed</t>
  </si>
  <si>
    <t xml:space="preserve">tryspeed.com</t>
  </si>
  <si>
    <t xml:space="preserve">Named+Linked (own site)</t>
  </si>
  <si>
    <t xml:space="preserve">Lightning provider; cited own blog</t>
  </si>
  <si>
    <t xml:space="preserve">9</t>
  </si>
  <si>
    <t xml:space="preserve">Nevermined</t>
  </si>
  <si>
    <t xml:space="preserve">nevermined.ai</t>
  </si>
  <si>
    <t xml:space="preserve">Cited own blog</t>
  </si>
  <si>
    <t xml:space="preserve">10</t>
  </si>
  <si>
    <t xml:space="preserve">Skyfire</t>
  </si>
  <si>
    <t xml:space="preserve">Listed with Payman, Nekuda, AgentPay, Crossmint via fintechspecs</t>
  </si>
  <si>
    <t xml:space="preserve">11</t>
  </si>
  <si>
    <t xml:space="preserve">Payman</t>
  </si>
  <si>
    <t xml:space="preserve">12</t>
  </si>
  <si>
    <t xml:space="preserve">Nekuda</t>
  </si>
  <si>
    <t xml:space="preserve">13</t>
  </si>
  <si>
    <t xml:space="preserve">AgentPay</t>
  </si>
  <si>
    <t xml:space="preserve">14</t>
  </si>
  <si>
    <t xml:space="preserve">Crossmint</t>
  </si>
  <si>
    <t xml:space="preserve">15</t>
  </si>
  <si>
    <t xml:space="preserve">Base</t>
  </si>
  <si>
    <t xml:space="preserve">'x402 with USDC on Base' recommended chain</t>
  </si>
  <si>
    <t xml:space="preserve">Inline</t>
  </si>
  <si>
    <t xml:space="preserve">satohub.ai</t>
  </si>
  <si>
    <t xml:space="preserve">Media</t>
  </si>
  <si>
    <t xml:space="preserve">Linked unnamed</t>
  </si>
  <si>
    <t xml:space="preserve">Most-cited source (5 citations)</t>
  </si>
  <si>
    <t xml:space="preserve">agentcash.dev</t>
  </si>
  <si>
    <t xml:space="preserve">3 citations</t>
  </si>
  <si>
    <t xml:space="preserve">atxp.ai</t>
  </si>
  <si>
    <t xml:space="preserve">openbankingtracker.com</t>
  </si>
  <si>
    <t xml:space="preserve">fintechspecs.com</t>
  </si>
  <si>
    <t xml:space="preserve">Source for vendor list</t>
  </si>
  <si>
    <t xml:space="preserve">x402</t>
  </si>
  <si>
    <t xml:space="preserve">x402.org</t>
  </si>
  <si>
    <t xml:space="preserve">'Best starting point'; also linked github.com/coinbase/x402</t>
  </si>
  <si>
    <t xml:space="preserve">Machine Payments Protocol (MPP)</t>
  </si>
  <si>
    <t xml:space="preserve">mpp.dev</t>
  </si>
  <si>
    <t xml:space="preserve">Stripe and Tempo named as backers; Cloudflare Agents docs also cited</t>
  </si>
  <si>
    <t xml:space="preserve">thirdweb</t>
  </si>
  <si>
    <t xml:space="preserve">portal.thirdweb.com</t>
  </si>
  <si>
    <t xml:space="preserve">x402 facilitator; recommended</t>
  </si>
  <si>
    <t xml:space="preserve">PayAI</t>
  </si>
  <si>
    <t xml:space="preserve">payai.network</t>
  </si>
  <si>
    <t xml:space="preserve">Cloudflare Monetization Gateway</t>
  </si>
  <si>
    <t xml:space="preserve">developers.cloudflare.com</t>
  </si>
  <si>
    <t xml:space="preserve">Big tech</t>
  </si>
  <si>
    <t xml:space="preserve">Noted closed beta, US only</t>
  </si>
  <si>
    <t xml:space="preserve">cloud.google.com</t>
  </si>
  <si>
    <t xml:space="preserve">'Worth tracking', not recommended for per-call API</t>
  </si>
  <si>
    <t xml:space="preserve">Stripe</t>
  </si>
  <si>
    <t xml:space="preserve">Named as MPP co-creator</t>
  </si>
  <si>
    <t xml:space="preserve">Tempo</t>
  </si>
  <si>
    <t xml:space="preserve">Coinbase x402 GitHub</t>
  </si>
  <si>
    <t xml:space="preserve">github.com</t>
  </si>
  <si>
    <t xml:space="preserve">SDK link github.com/coinbase/x402; Coinbase not named in text</t>
  </si>
  <si>
    <t xml:space="preserve">First listed; Base and Solana named as networks</t>
  </si>
  <si>
    <t xml:space="preserve">MPP (Machine Payments Protocol by Stripe &amp; Tempo)</t>
  </si>
  <si>
    <t xml:space="preserve">stripe.com</t>
  </si>
  <si>
    <t xml:space="preserve">Stripe 'Introducing the Machine Payments Protocol' in sources</t>
  </si>
  <si>
    <t xml:space="preserve">L402</t>
  </si>
  <si>
    <t xml:space="preserve">Cited via Crossmint chip</t>
  </si>
  <si>
    <t xml:space="preserve">Provider list; also source chip</t>
  </si>
  <si>
    <t xml:space="preserve">Cloudflare Agents SDK</t>
  </si>
  <si>
    <t xml:space="preserve">x402 and MPP support</t>
  </si>
  <si>
    <t xml:space="preserve">Zuplo</t>
  </si>
  <si>
    <t xml:space="preserve">zuplo.com</t>
  </si>
  <si>
    <t xml:space="preserve">API gateway; top source card</t>
  </si>
  <si>
    <t xml:space="preserve">API gateway / Lightning</t>
  </si>
  <si>
    <t xml:space="preserve">Coinbase</t>
  </si>
  <si>
    <t xml:space="preserve">Named as x402 creator only</t>
  </si>
  <si>
    <t xml:space="preserve">MPP co-creator</t>
  </si>
  <si>
    <t xml:space="preserve">Solana</t>
  </si>
  <si>
    <t xml:space="preserve">Nordic APIs</t>
  </si>
  <si>
    <t xml:space="preserve">nordicapis.com</t>
  </si>
  <si>
    <t xml:space="preserve">'A Guide to 5 Agent Payment Protocols'</t>
  </si>
  <si>
    <t xml:space="preserve">eco.com</t>
  </si>
  <si>
    <t xml:space="preserve">Support article, 16 Sep 2026</t>
  </si>
  <si>
    <t xml:space="preserve">crossmint.com</t>
  </si>
  <si>
    <t xml:space="preserve">Source chip for AP2</t>
  </si>
  <si>
    <t xml:space="preserve">Agentic Commerce Suite, Shared Payment Tokens, MPP; shortlisted</t>
  </si>
  <si>
    <t xml:space="preserve">x402 + Coinbase Business; shortlisted</t>
  </si>
  <si>
    <t xml:space="preserve">PayPal / Braintree</t>
  </si>
  <si>
    <t xml:space="preserve">developer.paypal.com</t>
  </si>
  <si>
    <t xml:space="preserve">Agent Ready, ACP and UCP checkout</t>
  </si>
  <si>
    <t xml:space="preserve">Shortlisted</t>
  </si>
  <si>
    <t xml:space="preserve">Cloudflare</t>
  </si>
  <si>
    <t xml:space="preserve">x402 and MPP SDK, paid MCP tools</t>
  </si>
  <si>
    <t xml:space="preserve">MPP infrastructure</t>
  </si>
  <si>
    <t xml:space="preserve">Official developer starting point</t>
  </si>
  <si>
    <t xml:space="preserve">Agentic Commerce Protocol (ACP)</t>
  </si>
  <si>
    <t xml:space="preserve">Via PayPal Agent Ready</t>
  </si>
  <si>
    <t xml:space="preserve">Universal Commerce Protocol (UCP)</t>
  </si>
  <si>
    <t xml:space="preserve">Visa</t>
  </si>
  <si>
    <t xml:space="preserve">visa.com</t>
  </si>
  <si>
    <t xml:space="preserve">Card network</t>
  </si>
  <si>
    <t xml:space="preserve">Cited for 'ecosystem still early' caveat</t>
  </si>
  <si>
    <t xml:space="preserve">Top pick; agentic-commerce page + newsroom cited 4+ times</t>
  </si>
  <si>
    <t xml:space="preserve">Worldpay / Global Payments</t>
  </si>
  <si>
    <t xml:space="preserve">worldpay.com</t>
  </si>
  <si>
    <t xml:space="preserve">Enterprise pick</t>
  </si>
  <si>
    <t xml:space="preserve">Visa Intelligent Commerce, Trusted Agent Protocol; cited via elogic.co</t>
  </si>
  <si>
    <t xml:space="preserve">Mastercard</t>
  </si>
  <si>
    <t xml:space="preserve">mastercard.com</t>
  </si>
  <si>
    <t xml:space="preserve">Agent Pay press release (Apr 2025)</t>
  </si>
  <si>
    <t xml:space="preserve">PayPal</t>
  </si>
  <si>
    <t xml:space="preserve">Cited via Yahoo Finance</t>
  </si>
  <si>
    <t xml:space="preserve">Alchemy</t>
  </si>
  <si>
    <t xml:space="preserve">alchemy.com</t>
  </si>
  <si>
    <t xml:space="preserve">AgentPay; recommended for APIs</t>
  </si>
  <si>
    <t xml:space="preserve">Coinbase / x402 ecosystem</t>
  </si>
  <si>
    <t xml:space="preserve">x402 cited via Stripe page, not Coinbase</t>
  </si>
  <si>
    <t xml:space="preserve">Checkout.com</t>
  </si>
  <si>
    <t xml:space="preserve">Adyen</t>
  </si>
  <si>
    <t xml:space="preserve">Recommended for pay-per-call APIs</t>
  </si>
  <si>
    <t xml:space="preserve">AP2</t>
  </si>
  <si>
    <t xml:space="preserve">Braintree</t>
  </si>
  <si>
    <t xml:space="preserve">elogic.co</t>
  </si>
  <si>
    <t xml:space="preserve">Agency blog</t>
  </si>
  <si>
    <t xml:space="preserve">Support article, also cited in Q1 AIO</t>
  </si>
  <si>
    <t xml:space="preserve">Yahoo Finance</t>
  </si>
  <si>
    <t xml:space="preserve">finance.yahoo.com</t>
  </si>
  <si>
    <t xml:space="preserve">Agent Pay and Agent Pay for Machines (AP4M); two Mastercard pages in sources</t>
  </si>
  <si>
    <t xml:space="preserve">visa.co.uk</t>
  </si>
  <si>
    <t xml:space="preserve">Visa Intelligent Commerce; 2 Jul 2026 Europe article</t>
  </si>
  <si>
    <t xml:space="preserve">Cited via YouTube video</t>
  </si>
  <si>
    <t xml:space="preserve">Grouped as AP4M backer</t>
  </si>
  <si>
    <t xml:space="preserve">Grouped</t>
  </si>
  <si>
    <t xml:space="preserve">OKX</t>
  </si>
  <si>
    <t xml:space="preserve">Grouped; first OKX mention</t>
  </si>
  <si>
    <t xml:space="preserve">Agent Pay for Machines (AP4M)</t>
  </si>
  <si>
    <t xml:space="preserve">Model Context Protocol</t>
  </si>
  <si>
    <t xml:space="preserve">YouTube (AI Engineer channel)</t>
  </si>
  <si>
    <t xml:space="preserve">youtube.com</t>
  </si>
  <si>
    <t xml:space="preserve">Top source card, 6 Oct 2026 video</t>
  </si>
  <si>
    <t xml:space="preserve">Shopify Agentic Storefronts</t>
  </si>
  <si>
    <t xml:space="preserve">help.shopify.com</t>
  </si>
  <si>
    <t xml:space="preserve">Primary recommendation; Shopify help cited 5+ times</t>
  </si>
  <si>
    <t xml:space="preserve">Discovery via Shopify Catalog; checkout on Shopify</t>
  </si>
  <si>
    <t xml:space="preserve">Google Gemini / AI Mode</t>
  </si>
  <si>
    <t xml:space="preserve">In-assistant checkout for eligible US merchants</t>
  </si>
  <si>
    <t xml:space="preserve">Microsoft Copilot</t>
  </si>
  <si>
    <t xml:space="preserve">Meta AI / Muse</t>
  </si>
  <si>
    <t xml:space="preserve">Noted as not a standard Shopify checkout channel</t>
  </si>
  <si>
    <t xml:space="preserve">Google Merchant Center</t>
  </si>
  <si>
    <t xml:space="preserve">support.google.com</t>
  </si>
  <si>
    <t xml:space="preserve">'Usually not needed separately'</t>
  </si>
  <si>
    <t xml:space="preserve">Shopify agent endpoints (/agents.md, /llms.txt)</t>
  </si>
  <si>
    <t xml:space="preserve">Auto-published by Shopify</t>
  </si>
  <si>
    <t xml:space="preserve">Shopify ChatGPT fee</t>
  </si>
  <si>
    <t xml:space="preserve">No additional channel fee beyond standard payment processing</t>
  </si>
  <si>
    <t xml:space="preserve">Shopify documentation</t>
  </si>
  <si>
    <t xml:space="preserve">Fee fact, not volume</t>
  </si>
  <si>
    <t xml:space="preserve">Only recommendation; 10+ Shopify citations</t>
  </si>
  <si>
    <t xml:space="preserve">ChatGPT (OpenAI)</t>
  </si>
  <si>
    <t xml:space="preserve">Google AI Mode &amp; Gemini</t>
  </si>
  <si>
    <t xml:space="preserve">Copilot Checkout</t>
  </si>
  <si>
    <t xml:space="preserve">Meta surfaces (Muse)</t>
  </si>
  <si>
    <t xml:space="preserve">Claude</t>
  </si>
  <si>
    <t xml:space="preserve">As a store-management connector, not a sales channel</t>
  </si>
  <si>
    <t xml:space="preserve">Shopify blog</t>
  </si>
  <si>
    <t xml:space="preserve">shopify.com</t>
  </si>
  <si>
    <t xml:space="preserve">No additional transaction fees beyond standard payment processing</t>
  </si>
  <si>
    <t xml:space="preserve">Shopify</t>
  </si>
  <si>
    <t xml:space="preserve">Fee fact</t>
  </si>
  <si>
    <t xml:space="preserve">Shopify Agentic Storefronts / Shopify Catalog</t>
  </si>
  <si>
    <t xml:space="preserve">Primary answer; Shopify cited 4+ times</t>
  </si>
  <si>
    <t xml:space="preserve">Google Gemini &amp; AI Mode</t>
  </si>
  <si>
    <t xml:space="preserve">Meta AI tools</t>
  </si>
  <si>
    <t xml:space="preserve">Shop App</t>
  </si>
  <si>
    <t xml:space="preserve">Warned may block AI bots</t>
  </si>
  <si>
    <t xml:space="preserve">Haydon Power</t>
  </si>
  <si>
    <t xml:space="preserve">Small agency blog, 8 Oct 2026; top source card</t>
  </si>
  <si>
    <t xml:space="preserve">YouTube (Brendan Gillen)</t>
  </si>
  <si>
    <t xml:space="preserve">Ranked first for API and agent infrastructure; x402-foundation GitHub</t>
  </si>
  <si>
    <t xml:space="preserve">Second; google-agentic-commerce GitHub + Google Cloud blog</t>
  </si>
  <si>
    <t xml:space="preserve">OpenAI Agentic Commerce Protocol (ACP)</t>
  </si>
  <si>
    <t xml:space="preserve">developers.openai.com</t>
  </si>
  <si>
    <t xml:space="preserve">First for merchants, third for infra</t>
  </si>
  <si>
    <t xml:space="preserve">OpenAI Instant Checkout</t>
  </si>
  <si>
    <t xml:space="preserve">'Limited to approved partners'</t>
  </si>
  <si>
    <t xml:space="preserve">Google Cloud blog</t>
  </si>
  <si>
    <t xml:space="preserve">x402 in AP2 for stablecoin payments</t>
  </si>
  <si>
    <t xml:space="preserve">Ranked first; most-cited source</t>
  </si>
  <si>
    <t xml:space="preserve">docs.x402.org</t>
  </si>
  <si>
    <t xml:space="preserve">Second, only for paid APIs/content; also cited via Cloudflare docs</t>
  </si>
  <si>
    <t xml:space="preserve">ap2-protocol.org</t>
  </si>
  <si>
    <t xml:space="preserve">'Watch, not implement'; described as v0.2</t>
  </si>
  <si>
    <t xml:space="preserve">ACP co-backer, compatible PSP</t>
  </si>
  <si>
    <t xml:space="preserve">Meta</t>
  </si>
  <si>
    <t xml:space="preserve">Named as ACP backer</t>
  </si>
  <si>
    <t xml:space="preserve">Cloudflare docs</t>
  </si>
  <si>
    <t xml:space="preserve">Source for x402 explanation</t>
  </si>
  <si>
    <t xml:space="preserve">ChatGPT Instant Checkout</t>
  </si>
  <si>
    <t xml:space="preserve">Limited to approved partners</t>
  </si>
  <si>
    <t xml:space="preserve">'Build first' if governance/security</t>
  </si>
  <si>
    <t xml:space="preserve">'Build first' if consumer retail</t>
  </si>
  <si>
    <t xml:space="preserve">'Add later' for M2M micropayments</t>
  </si>
  <si>
    <t xml:space="preserve">As ACP PSP</t>
  </si>
  <si>
    <t xml:space="preserve">Innovify</t>
  </si>
  <si>
    <t xml:space="preserve">Top source card: 'AP2 vs ACP vs x402' comparison</t>
  </si>
  <si>
    <t xml:space="preserve">Protocol comparison post (MPP, ACP, AP2, x402); cited 3 times</t>
  </si>
  <si>
    <t xml:space="preserve">HyperTrends</t>
  </si>
  <si>
    <t xml:space="preserve">Protocol comparison; cited twice</t>
  </si>
  <si>
    <t xml:space="preserve">Formance</t>
  </si>
  <si>
    <t xml:space="preserve">Protocol comparison post</t>
  </si>
  <si>
    <t xml:space="preserve">Fireblocks</t>
  </si>
  <si>
    <t xml:space="preserve">LinkedIn</t>
  </si>
  <si>
    <t xml:space="preserve">linkedin.com</t>
  </si>
  <si>
    <t xml:space="preserve">YouTube (BazAI)</t>
  </si>
  <si>
    <t xml:space="preserve">base.org</t>
  </si>
  <si>
    <t xml:space="preserve">'Best default' chain; base.org/agents linked</t>
  </si>
  <si>
    <t xml:space="preserve">USDC</t>
  </si>
  <si>
    <t xml:space="preserve">Recommended stablecoin; Circle logo shown</t>
  </si>
  <si>
    <t xml:space="preserve">Recommended standard; x402-foundation GitHub also linked</t>
  </si>
  <si>
    <t xml:space="preserve">'Strong alternative'</t>
  </si>
  <si>
    <t xml:space="preserve">Polygon</t>
  </si>
  <si>
    <t xml:space="preserve">'Good alternative'</t>
  </si>
  <si>
    <t xml:space="preserve">Ethereum L1</t>
  </si>
  <si>
    <t xml:space="preserve">'Usually too expensive'</t>
  </si>
  <si>
    <t xml:space="preserve">The Block</t>
  </si>
  <si>
    <t xml:space="preserve">Image source: 'What is Coinbase's x402 protocol?'</t>
  </si>
  <si>
    <t xml:space="preserve">EIP-3009</t>
  </si>
  <si>
    <t xml:space="preserve">Gasless USDC authorisation</t>
  </si>
  <si>
    <t xml:space="preserve">Recommended standard; x402 whitepaper Jun 2026</t>
  </si>
  <si>
    <t xml:space="preserve">Recommended chain</t>
  </si>
  <si>
    <t xml:space="preserve">docs.cdp.coinbase.com</t>
  </si>
  <si>
    <t xml:space="preserve">First Coinbase own-site citation in study; also coinbase.com/developer-platform</t>
  </si>
  <si>
    <t xml:space="preserve">Most-cited source; withX402 / paidTool</t>
  </si>
  <si>
    <t xml:space="preserve">Named as x402 supporter</t>
  </si>
  <si>
    <t xml:space="preserve">Circle</t>
  </si>
  <si>
    <t xml:space="preserve">Alternative</t>
  </si>
  <si>
    <t xml:space="preserve">Ethereum mainnet</t>
  </si>
  <si>
    <t xml:space="preserve">Google AP2 / A2A x402 extension</t>
  </si>
  <si>
    <t xml:space="preserve">Google, Coinbase, Ethereum Foundation, MetaMask</t>
  </si>
  <si>
    <t xml:space="preserve">MetaMask</t>
  </si>
  <si>
    <t xml:space="preserve">Ethereum Foundation</t>
  </si>
  <si>
    <t xml:space="preserve">3 citations; now in 4 answers</t>
  </si>
  <si>
    <t xml:space="preserve">QBT-Labs x402 GitHub</t>
  </si>
  <si>
    <t xml:space="preserve">Third-party fork, not official repo</t>
  </si>
  <si>
    <t xml:space="preserve">'Coinbase's Ethereum Layer 2'; recommended chain</t>
  </si>
  <si>
    <t xml:space="preserve">Recommended standard</t>
  </si>
  <si>
    <t xml:space="preserve">'Also heavily used'</t>
  </si>
  <si>
    <t xml:space="preserve">Misnamed 'Micro-Payment Protocol by Stripe/Tempo'</t>
  </si>
  <si>
    <t xml:space="preserve">Coinbase Developer Platform</t>
  </si>
  <si>
    <t xml:space="preserve">Agent wallets</t>
  </si>
  <si>
    <t xml:space="preserve">Agent wallets; source cited 7+ times</t>
  </si>
  <si>
    <t xml:space="preserve">'Best Infrastructure for Agentic Payments: A 2026 Comparison'</t>
  </si>
  <si>
    <t xml:space="preserve">Shane Deconinck blog</t>
  </si>
  <si>
    <t xml:space="preserve">Top source; personal blog on x402 and EIP-3009</t>
  </si>
  <si>
    <t xml:space="preserve">LinkedIn (Chiara M., Dylan Grabowski)</t>
  </si>
  <si>
    <t xml:space="preserve">Two LinkedIn posts</t>
  </si>
  <si>
    <t xml:space="preserve">tens of millions of transactions over a recent 30-day period</t>
  </si>
  <si>
    <t xml:space="preserve">'Protocol readiness: x402 is ready'</t>
  </si>
  <si>
    <t xml:space="preserve">Named in question; noted security mitigations and AP4M participation</t>
  </si>
  <si>
    <t xml:space="preserve">Visa Intelligent Commerce</t>
  </si>
  <si>
    <t xml:space="preserve">'Controlled production deployments'; UK/Europe Agentic Ready programme; corporate.visa.com also cited</t>
  </si>
  <si>
    <t xml:space="preserve">Mastercard Agent Pay</t>
  </si>
  <si>
    <t xml:space="preserve">'Live production transactions'; AP4M</t>
  </si>
  <si>
    <t xml:space="preserve">Worldline</t>
  </si>
  <si>
    <t xml:space="preserve">worldline.com</t>
  </si>
  <si>
    <t xml:space="preserve">ING + Worldline production agentic card payment, Jun 2026</t>
  </si>
  <si>
    <t xml:space="preserve">ING</t>
  </si>
  <si>
    <t xml:space="preserve">arXiv x402 facilitator security study</t>
  </si>
  <si>
    <t xml:space="preserve">arxiv.org</t>
  </si>
  <si>
    <t xml:space="preserve">Data or analytics source</t>
  </si>
  <si>
    <t xml:space="preserve">15 facilitators evaluated, security-rule violations in all</t>
  </si>
  <si>
    <t xml:space="preserve">arXiv (Jul 2026)</t>
  </si>
  <si>
    <t xml:space="preserve">Candidate stat for page: verify origin</t>
  </si>
  <si>
    <t xml:space="preserve">Visa Trusted Agent Protocol</t>
  </si>
  <si>
    <t xml:space="preserve">Aligning with x402</t>
  </si>
  <si>
    <t xml:space="preserve">x402 GitHub</t>
  </si>
  <si>
    <t xml:space="preserve">Dev vs production facilitators</t>
  </si>
  <si>
    <t xml:space="preserve">more than 100 million transactions processed</t>
  </si>
  <si>
    <t xml:space="preserve">Coinbase developer docs</t>
  </si>
  <si>
    <t xml:space="preserve">'Production-ready for its intended use case'</t>
  </si>
  <si>
    <t xml:space="preserve">roughly 165 million transactions and about $50 million cumulative volume across 69,000 active agents by April 2026</t>
  </si>
  <si>
    <t xml:space="preserve">'Independent coverage' (citation points to Coinbase docs)</t>
  </si>
  <si>
    <t xml:space="preserve">Unfiltered cumulative figure, no wash-trade caveat</t>
  </si>
  <si>
    <t xml:space="preserve">Coinbase x402 SLOs</t>
  </si>
  <si>
    <t xml:space="preserve">99.9% availability; P95 settlement 900 ms Base, 1,500 ms Solana</t>
  </si>
  <si>
    <t xml:space="preserve">Coinbase docs</t>
  </si>
  <si>
    <t xml:space="preserve">Matches ledger</t>
  </si>
  <si>
    <t xml:space="preserve">Visa / Trusted Agent Protocol</t>
  </si>
  <si>
    <t xml:space="preserve">developer.visa.com</t>
  </si>
  <si>
    <t xml:space="preserve">'In the process of development and deployment'</t>
  </si>
  <si>
    <t xml:space="preserve">Mastercard Agent Pay for Machines</t>
  </si>
  <si>
    <t xml:space="preserve">'Being validated with partners'</t>
  </si>
  <si>
    <t xml:space="preserve">Card-rail option</t>
  </si>
  <si>
    <t xml:space="preserve">Protocol comparison post; now in 6 answers</t>
  </si>
  <si>
    <t xml:space="preserve">Agent Pay implementation guide; cited twice</t>
  </si>
  <si>
    <t xml:space="preserve">techi.com</t>
  </si>
  <si>
    <t xml:space="preserve">over 191 million transactions</t>
  </si>
  <si>
    <t xml:space="preserve">'Production-ready and actively processing real-world volume'</t>
  </si>
  <si>
    <t xml:space="preserve">'Coinbase's x402 protocol'</t>
  </si>
  <si>
    <t xml:space="preserve">x402 Foundation (Linux Foundation)</t>
  </si>
  <si>
    <t xml:space="preserve">Linked in text</t>
  </si>
  <si>
    <t xml:space="preserve">Described as 'already live'</t>
  </si>
  <si>
    <t xml:space="preserve">x402 fee comparison</t>
  </si>
  <si>
    <t xml:space="preserve">~$0.0001 per request vs card ~$0.30 flat minimum</t>
  </si>
  <si>
    <t xml:space="preserve">none given</t>
  </si>
  <si>
    <t xml:space="preserve">Fee figure</t>
  </si>
  <si>
    <t xml:space="preserve">x402 Foundation premier member</t>
  </si>
  <si>
    <t xml:space="preserve">Google</t>
  </si>
  <si>
    <t xml:space="preserve">AWS</t>
  </si>
  <si>
    <t xml:space="preserve">CoinDesk</t>
  </si>
  <si>
    <t xml:space="preserve">coindesk.com</t>
  </si>
  <si>
    <t xml:space="preserve">Forbes</t>
  </si>
  <si>
    <t xml:space="preserve">forbes.com</t>
  </si>
  <si>
    <t xml:space="preserve">7 Jun 2026: 'Visa, Mastercard and Coinbase are fighting over how AI agents pay'</t>
  </si>
  <si>
    <t xml:space="preserve">Concordium</t>
  </si>
  <si>
    <t xml:space="preserve">concordium.com</t>
  </si>
  <si>
    <t xml:space="preserve">x402 explainer</t>
  </si>
  <si>
    <t xml:space="preserve">Cited twice; now in 6 answers</t>
  </si>
  <si>
    <t xml:space="preserve">x402 Trust</t>
  </si>
  <si>
    <t xml:space="preserve">x402-trust.com</t>
  </si>
  <si>
    <t xml:space="preserve">253.2M transactions, $55.59M cumulative (Base + Solana, 7 Oct snapshot)</t>
  </si>
  <si>
    <t xml:space="preserve">Cumulative gross</t>
  </si>
  <si>
    <t xml:space="preserve">Barker</t>
  </si>
  <si>
    <t xml:space="preserve">app.barker.money</t>
  </si>
  <si>
    <t xml:space="preserve">2.4M transactions, $722K filtered (Base, 30 days to 2 Oct)</t>
  </si>
  <si>
    <t xml:space="preserve">x402stats</t>
  </si>
  <si>
    <t xml:space="preserve">x402stats.io</t>
  </si>
  <si>
    <t xml:space="preserve">$685K organic of $1.1M raw in last 30 days; ~$23K/day; ~$8.3M annualised</t>
  </si>
  <si>
    <t xml:space="preserve">x402stats (13 Oct 2026)</t>
  </si>
  <si>
    <t xml:space="preserve">Headline 'best estimate'; Sep 2026 $1.2M organic vs $1.4M raw</t>
  </si>
  <si>
    <t xml:space="preserve">x402stats sellers</t>
  </si>
  <si>
    <t xml:space="preserve">94 organic earning sellers vs 39,100 receiving wallets; median seller revenue $0.01/30d; ~5,300 daily paying wallets</t>
  </si>
  <si>
    <t xml:space="preserve">Top 10 wallets = 79% of Sep volume; sellers fell 173 (Jul) to 78 (Sep)</t>
  </si>
  <si>
    <t xml:space="preserve">x402 List</t>
  </si>
  <si>
    <t xml:space="preserve">x402-list.com</t>
  </si>
  <si>
    <t xml:space="preserve">1.70M transactions, $107.9K over seven days</t>
  </si>
  <si>
    <t xml:space="preserve">Facilitator settlement snapshot</t>
  </si>
  <si>
    <t xml:space="preserve">Agent Almanac</t>
  </si>
  <si>
    <t xml:space="preserve">agentalmanac.org</t>
  </si>
  <si>
    <t xml:space="preserve">33,487 transactions/day, $39.9K/day (5 Oct)</t>
  </si>
  <si>
    <t xml:space="preserve">Indexter (x402gle wash dashboard)</t>
  </si>
  <si>
    <t xml:space="preserve">x402gle.com</t>
  </si>
  <si>
    <t xml:space="preserve">73.5% of transactions flagged as wash, 5.5% of dollar volume (10 Oct)</t>
  </si>
  <si>
    <t xml:space="preserve">Indexter</t>
  </si>
  <si>
    <t xml:space="preserve">Conflicts with arXiv 54% of value fictitious</t>
  </si>
  <si>
    <t xml:space="preserve">x402 Lens</t>
  </si>
  <si>
    <t xml:space="preserve">x402lens.com</t>
  </si>
  <si>
    <t xml:space="preserve">x402 summary judgement</t>
  </si>
  <si>
    <t xml:space="preserve">sub-$1 million per month organic payment ecosystem</t>
  </si>
  <si>
    <t xml:space="preserve">ChatGPT's own estimate from x402stats</t>
  </si>
  <si>
    <t xml:space="preserve">Quote for page</t>
  </si>
  <si>
    <t xml:space="preserve">agenteconomy.to</t>
  </si>
  <si>
    <t xml:space="preserve">11.86M transactions, $263,863 settled in Sep 2026 (avg 2.2c); Nov 2025 $20.5M (avg 39c)</t>
  </si>
  <si>
    <t xml:space="preserve">Monthly series; peak to now fall of ~99%</t>
  </si>
  <si>
    <t xml:space="preserve">agenteconomy.to cumulative</t>
  </si>
  <si>
    <t xml:space="preserve">~192M cumulative transactions, ~$41.9M volume across 12 chains; Base ~85M</t>
  </si>
  <si>
    <t xml:space="preserve">x402.org dashboard</t>
  </si>
  <si>
    <t xml:space="preserve">~75M transactions / ~$24M 'last 30 days', reportedly unchanged for months</t>
  </si>
  <si>
    <t xml:space="preserve">Daniel McGlynn</t>
  </si>
  <si>
    <t xml:space="preserve">Explains Bloomberg $24M origin</t>
  </si>
  <si>
    <t xml:space="preserve">Daniel McGlynn (blog)</t>
  </si>
  <si>
    <t xml:space="preserve">danielmcglynn.com</t>
  </si>
  <si>
    <t xml:space="preserve">The x402 counter has shown the same four numbers since March</t>
  </si>
  <si>
    <t xml:space="preserve">Investigative post; key reconciliation source to verify</t>
  </si>
  <si>
    <t xml:space="preserve">Artemis / Visa analysis</t>
  </si>
  <si>
    <t xml:space="preserve">178.3M raw txns / $135.7M raw filtered to 109.6M / ~$15M; 89% of dollar value removed</t>
  </si>
  <si>
    <t xml:space="preserve">Artemis/Visa via danielmcglynn.com</t>
  </si>
  <si>
    <t xml:space="preserve">Earlier ledger had $19M/134M from The Defiant; versions differ</t>
  </si>
  <si>
    <t xml:space="preserve">Coinbase head of AI product</t>
  </si>
  <si>
    <t xml:space="preserve">25-30% of transactions may have been leaderboard farming</t>
  </si>
  <si>
    <t xml:space="preserve">danielmcglynn.com (reported)</t>
  </si>
  <si>
    <t xml:space="preserve">Verify origin</t>
  </si>
  <si>
    <t xml:space="preserve">~7.2M settlements / ~$1.25M over 30 days</t>
  </si>
  <si>
    <t xml:space="preserve">Narrower coverage</t>
  </si>
  <si>
    <t xml:space="preserve">x402scan</t>
  </si>
  <si>
    <t xml:space="preserve">x402scan.com</t>
  </si>
  <si>
    <t xml:space="preserve">~91.8K transactions / ~$35K (current global view)</t>
  </si>
  <si>
    <t xml:space="preserve">Perplexity summary judgement</t>
  </si>
  <si>
    <t xml:space="preserve">roughly 10-20 million settlements per month but only around $0.3-1.3 million monthly settled value</t>
  </si>
  <si>
    <t xml:space="preserve">Perplexity's own estimate</t>
  </si>
  <si>
    <t xml:space="preserve">~191.7 million transactions and $41.9 million volume across 12 chains (as of Oct 2026)</t>
  </si>
  <si>
    <t xml:space="preserve">Source card: '191,555,284 payments settled'</t>
  </si>
  <si>
    <t xml:space="preserve">Bitquery Research</t>
  </si>
  <si>
    <t xml:space="preserve">bitquery.io</t>
  </si>
  <si>
    <t xml:space="preserve">$2.6 billion settled in Aug 2026, 90% from a single Arbitrum bridging contract; true agent M2M volume on Base and Polygon ~$57,000</t>
  </si>
  <si>
    <t xml:space="preserve">Bitquery</t>
  </si>
  <si>
    <t xml:space="preserve">Both inflated and corrected figure; verify</t>
  </si>
  <si>
    <t xml:space="preserve">Leaderboard farming estimate</t>
  </si>
  <si>
    <t xml:space="preserve">25% to 30% is test noise or leaderboard farming</t>
  </si>
  <si>
    <t xml:space="preserve">none given (matches Coinbase exec claim in Perplexity Q7)</t>
  </si>
  <si>
    <t xml:space="preserve">Chainalysis</t>
  </si>
  <si>
    <t xml:space="preserve">chainalysis.com</t>
  </si>
  <si>
    <t xml:space="preserve">100M agentic payments on Base</t>
  </si>
  <si>
    <t xml:space="preserve">Blockrun</t>
  </si>
  <si>
    <t xml:space="preserve">Average real agent call $0.15-$0.30</t>
  </si>
  <si>
    <t xml:space="preserve">LLM API gateway example</t>
  </si>
  <si>
    <t xml:space="preserve">'Lead the pack in real activity'</t>
  </si>
  <si>
    <t xml:space="preserve">XRP Ledger / Ripple</t>
  </si>
  <si>
    <t xml:space="preserve">8 to 10 million transactions in a recent burst</t>
  </si>
  <si>
    <t xml:space="preserve">Ripple joining x402 Foundation</t>
  </si>
  <si>
    <t xml:space="preserve">PING memecoin</t>
  </si>
  <si>
    <t xml:space="preserve">Minting drove early spike (matches Chainalysis)</t>
  </si>
  <si>
    <t xml:space="preserve">Khala Research</t>
  </si>
  <si>
    <t xml:space="preserve">Top source card, 18 Mar 2026</t>
  </si>
  <si>
    <t xml:space="preserve">KuCoin</t>
  </si>
  <si>
    <t xml:space="preserve">kucoin.com</t>
  </si>
  <si>
    <t xml:space="preserve">theblock.co</t>
  </si>
  <si>
    <t xml:space="preserve">Visa + Artemis Analytics (Agentic Payments from the Ground Up)</t>
  </si>
  <si>
    <t xml:space="preserve">$15.0M adjusted x402 payment value; 109.6M transactions since May 2025 launch</t>
  </si>
  <si>
    <t xml:space="preserve">Visa + Artemis, Jul 2026</t>
  </si>
  <si>
    <t xml:space="preserve">Ranked most reliable</t>
  </si>
  <si>
    <t xml:space="preserve">Artemis Analytics</t>
  </si>
  <si>
    <t xml:space="preserve">artemisanalytics.com</t>
  </si>
  <si>
    <t xml:space="preserve">Visa / Mastercard</t>
  </si>
  <si>
    <t xml:space="preserve">corporate.visa.com</t>
  </si>
  <si>
    <t xml:space="preserve">Limited aggregate disclosure</t>
  </si>
  <si>
    <t xml:space="preserve">Stripe / Tempo</t>
  </si>
  <si>
    <t xml:space="preserve">MPP; limited public volume series</t>
  </si>
  <si>
    <t xml:space="preserve">'Transparent filtering'</t>
  </si>
  <si>
    <t xml:space="preserve">402intelligence / Paygent</t>
  </si>
  <si>
    <t xml:space="preserve">402intelligence.paygent.net</t>
  </si>
  <si>
    <t xml:space="preserve">'Gross activity may overstate'</t>
  </si>
  <si>
    <t xml:space="preserve">Dune Analytics</t>
  </si>
  <si>
    <t xml:space="preserve">dune.com</t>
  </si>
  <si>
    <t xml:space="preserve">Visa UK</t>
  </si>
  <si>
    <t xml:space="preserve">Live European transactions</t>
  </si>
  <si>
    <t xml:space="preserve">Allium</t>
  </si>
  <si>
    <t xml:space="preserve">roughly $1.6 million adjusted 30-day x402 volume versus a $24 million headline figure</t>
  </si>
  <si>
    <t xml:space="preserve">a16z crypto (Allium data)</t>
  </si>
  <si>
    <t xml:space="preserve">First AI answer to cite the a16z correction</t>
  </si>
  <si>
    <t xml:space="preserve">a16z crypto</t>
  </si>
  <si>
    <t xml:space="preserve">a16zcrypto.com</t>
  </si>
  <si>
    <t xml:space="preserve">Artemis</t>
  </si>
  <si>
    <t xml:space="preserve">average transaction value $0.46; Coinbase 41% of cumulative x402 volume</t>
  </si>
  <si>
    <t xml:space="preserve">IOSG Ventures on X</t>
  </si>
  <si>
    <t xml:space="preserve">x402scan / x402 Foundation dashboards</t>
  </si>
  <si>
    <t xml:space="preserve">average transaction value near $0.074; 76% of payments below $0.30</t>
  </si>
  <si>
    <t xml:space="preserve">note.com (x402inc)</t>
  </si>
  <si>
    <t xml:space="preserve">Treat as gross</t>
  </si>
  <si>
    <t xml:space="preserve">TRM Labs</t>
  </si>
  <si>
    <t xml:space="preserve">$52.7 million across 198.9 million x402 transactions on Base, Solana and Polygon</t>
  </si>
  <si>
    <t xml:space="preserve">onebullex.com</t>
  </si>
  <si>
    <t xml:space="preserve">Stripe / Visa / Mastercard / PayPal / Coinbase</t>
  </si>
  <si>
    <t xml:space="preserve">Grouped as processor disclosures</t>
  </si>
  <si>
    <t xml:space="preserve">Shopify SEC filings</t>
  </si>
  <si>
    <t xml:space="preserve">Juniper / Gartner / McKinsey</t>
  </si>
  <si>
    <t xml:space="preserve">Juniper Research $1.5 trillion agentic commerce by 2030</t>
  </si>
  <si>
    <t xml:space="preserve">IOSG on X</t>
  </si>
  <si>
    <t xml:space="preserve">'Scenario estimates, not observed volume'</t>
  </si>
  <si>
    <t xml:space="preserve">Tiger Research</t>
  </si>
  <si>
    <t xml:space="preserve">reports.tiger-research.com</t>
  </si>
  <si>
    <t xml:space="preserve">IOSG Ventures (X)</t>
  </si>
  <si>
    <t xml:space="preserve">x.com</t>
  </si>
  <si>
    <t xml:space="preserve">note.com</t>
  </si>
  <si>
    <t xml:space="preserve">Agentic commerce stats 2026 page</t>
  </si>
  <si>
    <t xml:space="preserve">axis-intelligence.com</t>
  </si>
  <si>
    <t xml:space="preserve">Agentic commerce statistics page</t>
  </si>
  <si>
    <t xml:space="preserve">'Agentic Payments: What Onchain Data Reveals' (Visa/Artemis)</t>
  </si>
  <si>
    <t xml:space="preserve">Named as reliable data source via own stats pages; cited 3+ times</t>
  </si>
  <si>
    <t xml:space="preserve">Galaxy Digital</t>
  </si>
  <si>
    <t xml:space="preserve">galaxy.com</t>
  </si>
  <si>
    <t xml:space="preserve">'Agentic Payments: x402 and AI Agents', 7 Jan 2026</t>
  </si>
  <si>
    <t xml:space="preserve">Bank for International Settlements</t>
  </si>
  <si>
    <t xml:space="preserve">bis.org</t>
  </si>
  <si>
    <t xml:space="preserve">AI agents for cash management, 26 Nov 2025</t>
  </si>
  <si>
    <t xml:space="preserve">Galileo Financial Technologies</t>
  </si>
  <si>
    <t xml:space="preserve">Cited via Nevermined page</t>
  </si>
  <si>
    <t xml:space="preserve">'Incubated by Coinbase and Cloudflare'</t>
  </si>
  <si>
    <t xml:space="preserve">Ramp</t>
  </si>
  <si>
    <t xml:space="preserve">ramp.com</t>
  </si>
  <si>
    <t xml:space="preserve">'Best overall'; Agent Cards; supports MPP and x402; UK launch Sep 2026</t>
  </si>
  <si>
    <t xml:space="preserve">Lithic</t>
  </si>
  <si>
    <t xml:space="preserve">docs.lithic.com</t>
  </si>
  <si>
    <t xml:space="preserve">Card issuing for developers</t>
  </si>
  <si>
    <t xml:space="preserve">Shared Payment Tokens, Issuing; support.stripe.com also cited</t>
  </si>
  <si>
    <t xml:space="preserve">Via Ramp</t>
  </si>
  <si>
    <t xml:space="preserve">Expensify / Slash</t>
  </si>
  <si>
    <t xml:space="preserve">Image caption only</t>
  </si>
  <si>
    <t xml:space="preserve">Top pick; ramp.com blog x4 + docs.ramp.com</t>
  </si>
  <si>
    <t xml:space="preserve">Privacy</t>
  </si>
  <si>
    <t xml:space="preserve">privacy.com</t>
  </si>
  <si>
    <t xml:space="preserve">Virtual cards for pilot; new name</t>
  </si>
  <si>
    <t xml:space="preserve">Shared Payment Tokens, Issuing for agents</t>
  </si>
  <si>
    <t xml:space="preserve">PDF guide cited</t>
  </si>
  <si>
    <t xml:space="preserve">Stripe Radar / Link</t>
  </si>
  <si>
    <t xml:space="preserve">Stripe Issuing / ACP</t>
  </si>
  <si>
    <t xml:space="preserve">First; cited via Stripe Developers YouTube</t>
  </si>
  <si>
    <t xml:space="preserve">Privacy.com / AgentCard</t>
  </si>
  <si>
    <t xml:space="preserve">Cited via Reddit r/LangChain</t>
  </si>
  <si>
    <t xml:space="preserve">Own 'Best Platforms' list post; now in 8 answers</t>
  </si>
  <si>
    <t xml:space="preserve">Circle Agent Wallets</t>
  </si>
  <si>
    <t xml:space="preserve">Coinbase CDP Agentic Wallet</t>
  </si>
  <si>
    <t xml:space="preserve">American Express</t>
  </si>
  <si>
    <t xml:space="preserve">americanexpress.com</t>
  </si>
  <si>
    <t xml:space="preserve">ACE Developer Kit; Amex Agent Purchase Protection</t>
  </si>
  <si>
    <t xml:space="preserve">PinkWallet</t>
  </si>
  <si>
    <t xml:space="preserve">Top source card</t>
  </si>
  <si>
    <t xml:space="preserve">Reddit r/LangChain</t>
  </si>
  <si>
    <t xml:space="preserve">reddit.com</t>
  </si>
  <si>
    <t xml:space="preserve">Authoryze.ai thread</t>
  </si>
  <si>
    <t xml:space="preserve">YouTube (Stripe Developers)</t>
  </si>
  <si>
    <t xml:space="preserve">Nuvei</t>
  </si>
  <si>
    <t xml:space="preserve">'Best payment gateway for AI agent commerce'</t>
  </si>
  <si>
    <t xml:space="preserve">Cloudflare Pay Per Crawl</t>
  </si>
  <si>
    <t xml:space="preserve">Minimum $0.001 per crawl</t>
  </si>
  <si>
    <t xml:space="preserve">Closed beta</t>
  </si>
  <si>
    <t xml:space="preserve">TollBit</t>
  </si>
  <si>
    <t xml:space="preserve">tollbit.com</t>
  </si>
  <si>
    <t xml:space="preserve">Bot paywall and marketplace; co-recommended</t>
  </si>
  <si>
    <t xml:space="preserve">RSL Collective (Really Simple Licensing)</t>
  </si>
  <si>
    <t xml:space="preserve">rslcollective.org</t>
  </si>
  <si>
    <t xml:space="preserve">Licensing standard</t>
  </si>
  <si>
    <t xml:space="preserve">Supertab</t>
  </si>
  <si>
    <t xml:space="preserve">supertab.co</t>
  </si>
  <si>
    <t xml:space="preserve">RSL-compliant licensing server</t>
  </si>
  <si>
    <t xml:space="preserve">Cloudflare Pay Per Crawl / Pay Per Use</t>
  </si>
  <si>
    <t xml:space="preserve">blog.cloudflare.com</t>
  </si>
  <si>
    <t xml:space="preserve">Returns HTTP 402; Cloudflare merchant of record</t>
  </si>
  <si>
    <t xml:space="preserve">nearly 20% of its publisher network has earned revenue from its AI bot paywall</t>
  </si>
  <si>
    <t xml:space="preserve">Digiday</t>
  </si>
  <si>
    <t xml:space="preserve">Integrated with Arc XP (Washington Post); verify</t>
  </si>
  <si>
    <t xml:space="preserve">Akamai Bot &amp; Agent Control</t>
  </si>
  <si>
    <t xml:space="preserve">akamai.com</t>
  </si>
  <si>
    <t xml:space="preserve">x402-style payments and Skyfire identity at the edge</t>
  </si>
  <si>
    <t xml:space="preserve">Supertab Connect on Fastly</t>
  </si>
  <si>
    <t xml:space="preserve">Cited via Business Insider</t>
  </si>
  <si>
    <t xml:space="preserve">RSL (Really Simple Licensing)</t>
  </si>
  <si>
    <t xml:space="preserve">Cited via kompozy.io</t>
  </si>
  <si>
    <t xml:space="preserve">Agent identity via Akamai</t>
  </si>
  <si>
    <t xml:space="preserve">Fastly</t>
  </si>
  <si>
    <t xml:space="preserve">Arc XP (Washington Post)</t>
  </si>
  <si>
    <t xml:space="preserve">'x402-style' via Akamai</t>
  </si>
  <si>
    <t xml:space="preserve">digiday.com</t>
  </si>
  <si>
    <t xml:space="preserve">kompozy.io</t>
  </si>
  <si>
    <t xml:space="preserve">Closed beta; developer docs 28 Jul 2026 also cited</t>
  </si>
  <si>
    <t xml:space="preserve">Cited via No Hacks</t>
  </si>
  <si>
    <t xml:space="preserve">AWS AI Traffic Monetization (AWS WAF)</t>
  </si>
  <si>
    <t xml:space="preserve">Cited via AWS employee LinkedIn post</t>
  </si>
  <si>
    <t xml:space="preserve">x402 / PayLayer</t>
  </si>
  <si>
    <t xml:space="preserve">WordPress plugin framework</t>
  </si>
  <si>
    <t xml:space="preserve">Microsoft Publisher Content Marketplace</t>
  </si>
  <si>
    <t xml:space="preserve">Google / Perplexity publisher pilots</t>
  </si>
  <si>
    <t xml:space="preserve">No Hacks</t>
  </si>
  <si>
    <t xml:space="preserve">'Eleven ways websites can get paid for AI use'; cited twice</t>
  </si>
  <si>
    <t xml:space="preserve">LinkedIn (Garrett Martinez, AWS)</t>
  </si>
  <si>
    <t xml:space="preserve">Creuto</t>
  </si>
  <si>
    <t xml:space="preserve">x402 + USDC on Base</t>
  </si>
  <si>
    <t xml:space="preserve">Default recommendation; x402-foundation repo</t>
  </si>
  <si>
    <t xml:space="preserve">Prepaid credits / internal ledger</t>
  </si>
  <si>
    <t xml:space="preserve">Lowest marginal cost</t>
  </si>
  <si>
    <t xml:space="preserve">Lightning Network</t>
  </si>
  <si>
    <t xml:space="preserve">~$3,003 to process 10,000 x $0.01 card payments individually</t>
  </si>
  <si>
    <t xml:space="preserve">ChatGPT calculation</t>
  </si>
  <si>
    <t xml:space="preserve">Illustrative; vs $10 on x402</t>
  </si>
  <si>
    <t xml:space="preserve">Coinbase facilitator</t>
  </si>
  <si>
    <t xml:space="preserve">coinbase.com</t>
  </si>
  <si>
    <t xml:space="preserve">1,000 free facilitator transactions per month, then $0.001</t>
  </si>
  <si>
    <t xml:space="preserve">Matches CDP docs (ledger)</t>
  </si>
  <si>
    <t xml:space="preserve">OpenX402</t>
  </si>
  <si>
    <t xml:space="preserve">docs.openx402.ai</t>
  </si>
  <si>
    <t xml:space="preserve">zero verification and settlement fees</t>
  </si>
  <si>
    <t xml:space="preserve">OpenX402 docs</t>
  </si>
  <si>
    <t xml:space="preserve">Free facilitator</t>
  </si>
  <si>
    <t xml:space="preserve">x402 + USDC</t>
  </si>
  <si>
    <t xml:space="preserve">Coinbase facilitator $0.001 per settlement, first 1,000 settlements free each month</t>
  </si>
  <si>
    <t xml:space="preserve">startupik.com</t>
  </si>
  <si>
    <t xml:space="preserve">No protocol fee</t>
  </si>
  <si>
    <t xml:space="preserve">Stripe stablecoin payments</t>
  </si>
  <si>
    <t xml:space="preserve">1.5%, no fixed fee; $0.01 USDC minimum</t>
  </si>
  <si>
    <t xml:space="preserve">Verify against Stripe pricing</t>
  </si>
  <si>
    <t xml:space="preserve">Prepaid credits / metered balance</t>
  </si>
  <si>
    <t xml:space="preserve">Via Nevermined blog</t>
  </si>
  <si>
    <t xml:space="preserve">Card payments / Stripe ACP</t>
  </si>
  <si>
    <t xml:space="preserve">about 2.9% + $0.30</t>
  </si>
  <si>
    <t xml:space="preserve">fluxapay.xyz</t>
  </si>
  <si>
    <t xml:space="preserve">'Uneconomic' under $1</t>
  </si>
  <si>
    <t xml:space="preserve">AWS Bedrock AgentCore payments</t>
  </si>
  <si>
    <t xml:space="preserve">docs.aws.amazon.com</t>
  </si>
  <si>
    <t xml:space="preserve">x402 flow described in AWS docs</t>
  </si>
  <si>
    <t xml:space="preserve">MCP monetisation post</t>
  </si>
  <si>
    <t xml:space="preserve">'Stripe vs Nevermined vs Flux-a' comparison</t>
  </si>
  <si>
    <t xml:space="preserve">Cited 3 times</t>
  </si>
  <si>
    <t xml:space="preserve">'Built by Cloudflare and Coinbase'; Base or Solana</t>
  </si>
  <si>
    <t xml:space="preserve">Stripe + Tempo Labs; via CoinGecko YouTube</t>
  </si>
  <si>
    <t xml:space="preserve">Circle Nanopayments / Circle Gateway</t>
  </si>
  <si>
    <t xml:space="preserve">circle.com</t>
  </si>
  <si>
    <t xml:space="preserve">payments down to $0.000001</t>
  </si>
  <si>
    <t xml:space="preserve">Only platform to name it</t>
  </si>
  <si>
    <t xml:space="preserve">Card fees</t>
  </si>
  <si>
    <t xml:space="preserve">fixed fee typically around $0.30 per transaction</t>
  </si>
  <si>
    <t xml:space="preserve">Tempo Labs</t>
  </si>
  <si>
    <t xml:space="preserve">LinkedIn (Akash Madhusudan)</t>
  </si>
  <si>
    <t xml:space="preserve">Top source; cited twice</t>
  </si>
  <si>
    <t xml:space="preserve">FluxA</t>
  </si>
  <si>
    <t xml:space="preserve">'7 Best Platforms for AI Agent Micropayments in 2026' list post</t>
  </si>
  <si>
    <t xml:space="preserve">YouTube (CoinGecko)</t>
  </si>
  <si>
    <t xml:space="preserve">FCA (PERG 18 Q11.5 merchant exclusion)</t>
  </si>
  <si>
    <t xml:space="preserve">handbook.fca.org.uk</t>
  </si>
  <si>
    <t xml:space="preserve">UK cryptoasset regime begins 25 October 2027</t>
  </si>
  <si>
    <t xml:space="preserve">FCA</t>
  </si>
  <si>
    <t xml:space="preserve">Regulator directly cited</t>
  </si>
  <si>
    <t xml:space="preserve">CoinGate</t>
  </si>
  <si>
    <t xml:space="preserve">coingate.com</t>
  </si>
  <si>
    <t xml:space="preserve">'Strong UK merchant candidate'</t>
  </si>
  <si>
    <t xml:space="preserve">BitPay</t>
  </si>
  <si>
    <t xml:space="preserve">bitpay.com</t>
  </si>
  <si>
    <t xml:space="preserve">UK-facing business site</t>
  </si>
  <si>
    <t xml:space="preserve">Triple-A</t>
  </si>
  <si>
    <t xml:space="preserve">triple-a.io</t>
  </si>
  <si>
    <t xml:space="preserve">Neo partnership Jun 2026</t>
  </si>
  <si>
    <t xml:space="preserve">NOWPayments</t>
  </si>
  <si>
    <t xml:space="preserve">nowpayments.io</t>
  </si>
  <si>
    <t xml:space="preserve">MCP server and AI tooling</t>
  </si>
  <si>
    <t xml:space="preserve">checkout.com</t>
  </si>
  <si>
    <t xml:space="preserve">Coinbase-powered stablecoin acceptance, Jun 2026</t>
  </si>
  <si>
    <t xml:space="preserve">support.stripe.com</t>
  </si>
  <si>
    <t xml:space="preserve">Excluded: stablecoin payments US merchants only</t>
  </si>
  <si>
    <t xml:space="preserve">Coinbase Business</t>
  </si>
  <si>
    <t xml:space="preserve">help.coinbase.com</t>
  </si>
  <si>
    <t xml:space="preserve">Excluded: onboarding US and Singapore entities only</t>
  </si>
  <si>
    <t xml:space="preserve">For API payments</t>
  </si>
  <si>
    <t xml:space="preserve">Amazon Bedrock AgentCore</t>
  </si>
  <si>
    <t xml:space="preserve">Agent payments with wallet controls</t>
  </si>
  <si>
    <t xml:space="preserve">ERROR (checked 14 Oct): Stripe stablecoin terms (updated 16 Apr 2026) list US, EEA, Switzerland, Mexico, Hong Kong. Stripe Payments UK Ltd settles for SWISS merchants; no UK terms. Perplexity misread. ChatGPT's 'US only' was also incomplete.</t>
  </si>
  <si>
    <t xml:space="preserve">Worldpay</t>
  </si>
  <si>
    <t xml:space="preserve">USDC and USDG settlement</t>
  </si>
  <si>
    <t xml:space="preserve">BVNK</t>
  </si>
  <si>
    <t xml:space="preserve">bvnk.com</t>
  </si>
  <si>
    <t xml:space="preserve">geared toward businesses processing at least $500,000 monthly</t>
  </si>
  <si>
    <t xml:space="preserve">UK EMI authorised</t>
  </si>
  <si>
    <t xml:space="preserve">MoonPay Commerce</t>
  </si>
  <si>
    <t xml:space="preserve">moonpay.com</t>
  </si>
  <si>
    <t xml:space="preserve">FCA-registered under MLRs</t>
  </si>
  <si>
    <t xml:space="preserve">ClearBank / Circle</t>
  </si>
  <si>
    <t xml:space="preserve">clear.bank</t>
  </si>
  <si>
    <t xml:space="preserve">FCA (Cryptoasset regime)</t>
  </si>
  <si>
    <t xml:space="preserve">fca.org.uk</t>
  </si>
  <si>
    <t xml:space="preserve">expanded regime taking effect from 25 October 2027</t>
  </si>
  <si>
    <t xml:space="preserve">Bank of England</t>
  </si>
  <si>
    <t xml:space="preserve">bankofengland.co.uk</t>
  </si>
  <si>
    <t xml:space="preserve">Joint regulation of systemic stablecoin issuers</t>
  </si>
  <si>
    <t xml:space="preserve">Paxos</t>
  </si>
  <si>
    <t xml:space="preserve">Stripe's settlement provider</t>
  </si>
  <si>
    <t xml:space="preserve">Zerohash</t>
  </si>
  <si>
    <t xml:space="preserve">Regulations blog</t>
  </si>
  <si>
    <t xml:space="preserve">USDC acceptance with fiat/GBP settlement. Also in ChatGPT Q12</t>
  </si>
  <si>
    <t xml:space="preserve">USDC on Solana, Ethereum, Polygon. Implies UK support: CONFLICTS with Stripe terms (US, EEA, CH, MX, HK only). Same error as Perplexity Q12</t>
  </si>
  <si>
    <t xml:space="preserve">WooCommerce plugins; fiat or crypto payouts. Also in ChatGPT Q12</t>
  </si>
  <si>
    <t xml:space="preserve">Enterprise, cross-border. Also in Perplexity Q12</t>
  </si>
  <si>
    <t xml:space="preserve">UK Money Laundering Regulations 2017</t>
  </si>
  <si>
    <t xml:space="preserve">Regulation cited for AML obligations</t>
  </si>
  <si>
    <t xml:space="preserve">HMRC</t>
  </si>
  <si>
    <t xml:space="preserve">Tax: record GBP value at receipt; Corporation Tax, capital gains</t>
  </si>
  <si>
    <t xml:space="preserve">Modernising Payment Services Regulation consultation</t>
  </si>
  <si>
    <t xml:space="preserve">gov.uk</t>
  </si>
  <si>
    <t xml:space="preserve">Named+Linked (3rd-party)</t>
  </si>
  <si>
    <t xml:space="preserve">GOV.UK consultation cited</t>
  </si>
  <si>
    <t xml:space="preserve">GOV.UK (cryptoasset service provider info, 14 May 2025)</t>
  </si>
  <si>
    <t xml:space="preserve">Government source</t>
  </si>
  <si>
    <t xml:space="preserve">Sumsub</t>
  </si>
  <si>
    <t xml:space="preserve">sumsub.com</t>
  </si>
  <si>
    <t xml:space="preserve">'UK Crypto Regulations 2026'</t>
  </si>
  <si>
    <t xml:space="preserve">Legal 500</t>
  </si>
  <si>
    <t xml:space="preserve">legal500.com</t>
  </si>
  <si>
    <t xml:space="preserve">Stablecoin regulation UK/EU/UAE</t>
  </si>
  <si>
    <t xml:space="preserve">iangenius.co.uk</t>
  </si>
  <si>
    <t xml:space="preserve">Small UK site</t>
  </si>
  <si>
    <t xml:space="preserve">ChangeHero</t>
  </si>
  <si>
    <t xml:space="preserve">changehero.io</t>
  </si>
  <si>
    <t xml:space="preserve">Exchange blog</t>
  </si>
  <si>
    <t xml:space="preserve">Coinbase Developer Platform (Agentic Wallets, AgentKit)</t>
  </si>
  <si>
    <t xml:space="preserve">Best for crypto-native autonomous agents; x402 on Base, USDC</t>
  </si>
  <si>
    <t xml:space="preserve">Named as Coinbase wallet payment method</t>
  </si>
  <si>
    <t xml:space="preserve">Circle (Agent Stack, Agent Wallets, Nanopayments)</t>
  </si>
  <si>
    <t xml:space="preserve">Best for USDC-native agent payments; sub-cent nanopayments. Linked agents.circle.com and help.circle.com</t>
  </si>
  <si>
    <t xml:space="preserve">Crossmint (Agentic Payments)</t>
  </si>
  <si>
    <t xml:space="preserve">Best for agents buying real-world goods; stablecoin wallets plus virtual cards</t>
  </si>
  <si>
    <t xml:space="preserve">Privy (Agent Wallets)</t>
  </si>
  <si>
    <t xml:space="preserve">privy.io</t>
  </si>
  <si>
    <t xml:space="preserve">Best for building own agent wallet system</t>
  </si>
  <si>
    <t xml:space="preserve">Stripe (Link agent wallet, Issuing for agents, MPP)</t>
  </si>
  <si>
    <t xml:space="preserve">Best for fiat and merchant payments</t>
  </si>
  <si>
    <t xml:space="preserve">Listed as Stripe product</t>
  </si>
  <si>
    <t xml:space="preserve">Turnkey</t>
  </si>
  <si>
    <t xml:space="preserve">Table only: secure signing and custom custody</t>
  </si>
  <si>
    <t xml:space="preserve">Coinbase AgentKit / Agentic Wallets</t>
  </si>
  <si>
    <t xml:space="preserve">Described via privacy.com and MetaMask sources; no coinbase.com link. 'Coinbase created x402'</t>
  </si>
  <si>
    <t xml:space="preserve">Own listicle 'best-infrastructure-for-agentic-payments' cited ~13 times; ranks itself 2nd; joint 'fastest all-in-one' pick with Coinbase</t>
  </si>
  <si>
    <t xml:space="preserve">Privy (Stripe)</t>
  </si>
  <si>
    <t xml:space="preserve">Via 247wallst and hokanews (Ripple/XRPL partnership, Oct 2026)</t>
  </si>
  <si>
    <t xml:space="preserve">MPC wallets and Nanopayments; sourced from Alchemy listicle</t>
  </si>
  <si>
    <t xml:space="preserve">Multi-chain agent wallets, x402 in production; sourced from Alchemy listicle</t>
  </si>
  <si>
    <t xml:space="preserve">MetaMask Agent Wallet</t>
  </si>
  <si>
    <t xml:space="preserve">metamask.io</t>
  </si>
  <si>
    <t xml:space="preserve">Own post 'best-agentic-wallets-2026'; TEE keys, daily limits</t>
  </si>
  <si>
    <t xml:space="preserve">Trust Wallet Agent Kit</t>
  </si>
  <si>
    <t xml:space="preserve">25+ chains</t>
  </si>
  <si>
    <t xml:space="preserve">byteiota.com</t>
  </si>
  <si>
    <t xml:space="preserve">Via byteiota</t>
  </si>
  <si>
    <t xml:space="preserve">'The emerging standard'</t>
  </si>
  <si>
    <t xml:space="preserve">Stripe / Link</t>
  </si>
  <si>
    <t xml:space="preserve">Fiat card approach; one-time virtual cards, shared payment tokens; via blockchain-council</t>
  </si>
  <si>
    <t xml:space="preserve">Ripple / XRP Ledger</t>
  </si>
  <si>
    <t xml:space="preserve">AI agents make one in four payments on XRPL (source headline only)</t>
  </si>
  <si>
    <t xml:space="preserve">247wallst.com</t>
  </si>
  <si>
    <t xml:space="preserve">Figure appears in cited article title, not answer text. VERIFY</t>
  </si>
  <si>
    <t xml:space="preserve">Blog 'payment solutions AI agents 2026 compared'</t>
  </si>
  <si>
    <t xml:space="preserve">247 Wall St</t>
  </si>
  <si>
    <t xml:space="preserve">hokanews</t>
  </si>
  <si>
    <t xml:space="preserve">hokanews.com</t>
  </si>
  <si>
    <t xml:space="preserve">byteiota</t>
  </si>
  <si>
    <t xml:space="preserve">Blockchain Council</t>
  </si>
  <si>
    <t xml:space="preserve">blockchain-council.org</t>
  </si>
  <si>
    <t xml:space="preserve">Coinbase (CDP / Agentic Wallets)</t>
  </si>
  <si>
    <t xml:space="preserve">Non-custodial TEE wallets, spending caps, x402. Via Finextra Research and Instagram, no coinbase.com</t>
  </si>
  <si>
    <t xml:space="preserve">Embedded wallets; XRPL, RLUSD, x402. Via Crossmint post and Yahoo Finance</t>
  </si>
  <si>
    <t xml:space="preserve">100+ networks</t>
  </si>
  <si>
    <t xml:space="preserve">Own listicle 'Best Infrastructure for Agentic Payments: A 2026 Comparison' top source. Same page as Perplexity Q13</t>
  </si>
  <si>
    <t xml:space="preserve">Own comparison post 'Agent Wallets Compared' (16 Mar 2026) also used as a source for Privy and Turnkey</t>
  </si>
  <si>
    <t xml:space="preserve">TEE signing API; via Crossmint post</t>
  </si>
  <si>
    <t xml:space="preserve">Cloudflare (Monetization Gateway, Agents SDK)</t>
  </si>
  <si>
    <t xml:space="preserve">cloudflare.com</t>
  </si>
  <si>
    <t xml:space="preserve">Account Wallets and Virtual Wallets. Cloudflare Blog. Only AIO named these</t>
  </si>
  <si>
    <t xml:space="preserve">Hyperliquid and EVM trading wallet</t>
  </si>
  <si>
    <t xml:space="preserve">Lane</t>
  </si>
  <si>
    <t xml:space="preserve">getonlane.com</t>
  </si>
  <si>
    <t xml:space="preserve">Certified with Visa Intelligent Commerce; merchant checkout. Only AIO named it</t>
  </si>
  <si>
    <t xml:space="preserve">Mentioned for Coinbase, Privy, Alchemy</t>
  </si>
  <si>
    <t xml:space="preserve">AP2 (Google)</t>
  </si>
  <si>
    <t xml:space="preserve">Via Crossmint</t>
  </si>
  <si>
    <t xml:space="preserve">Via Crossmint and Lane</t>
  </si>
  <si>
    <t xml:space="preserve">Privy wallets coming to XRPL (Yahoo Finance)</t>
  </si>
  <si>
    <t xml:space="preserve">Finextra Research</t>
  </si>
  <si>
    <t xml:space="preserve">finextra.com</t>
  </si>
  <si>
    <t xml:space="preserve">'How Coinbase's Agentic Wallets impact digital finance'</t>
  </si>
  <si>
    <t xml:space="preserve">Instagram (Markus, AI Agents On-Chain)</t>
  </si>
  <si>
    <t xml:space="preserve">instagram.com</t>
  </si>
  <si>
    <t xml:space="preserve">10 Sept 2026 post on Coinbase payment rails</t>
  </si>
  <si>
    <t xml:space="preserve">Privy wallets coming to XRPL</t>
  </si>
  <si>
    <t xml:space="preserve">Adobe (Adobe Analytics)</t>
  </si>
  <si>
    <t xml:space="preserve">news.adobe.com</t>
  </si>
  <si>
    <t xml:space="preserve">+693% YoY US retail AI referral traffic, 2025 holiday season; +31% conversion vs other traffic</t>
  </si>
  <si>
    <t xml:space="preserve">Adobe</t>
  </si>
  <si>
    <t xml:space="preserve">Caveat: conversion uplift may be selection, not causation</t>
  </si>
  <si>
    <t xml:space="preserve">Flagship Advisory Partners</t>
  </si>
  <si>
    <t xml:space="preserve">flagshipadvisorypartners.com</t>
  </si>
  <si>
    <t xml:space="preserve">Under 1% of retail visits from AI (Q2 2026); 80 merchants tracked Aug 2026, no new brands declaring agent-payment support; Walmart ChatGPT Instant Checkout converted ~1/3 of normal</t>
  </si>
  <si>
    <t xml:space="preserve">Visa (Trust Index)</t>
  </si>
  <si>
    <t xml:space="preserve">23% of US consumers trust AI to pay</t>
  </si>
  <si>
    <t xml:space="preserve">Visa Trust Index 2026</t>
  </si>
  <si>
    <t xml:space="preserve">Alipay / Ant Group (AI Pay)</t>
  </si>
  <si>
    <t xml:space="preserve">120M+ AI Pay transactions in one week (5-11 Feb 2026)</t>
  </si>
  <si>
    <t xml:space="preserve">NielsenIQ citing Ant Group</t>
  </si>
  <si>
    <t xml:space="preserve">Caveat: AI-enabled payment is not necessarily an autonomous purchase</t>
  </si>
  <si>
    <t xml:space="preserve">NielsenIQ (NIQ)</t>
  </si>
  <si>
    <t xml:space="preserve">nielseniq.com</t>
  </si>
  <si>
    <t xml:space="preserve">~8% of consumers report letting AI complete a purchase</t>
  </si>
  <si>
    <t xml:space="preserve">NIQ Consumer Outlook, Jul 2026</t>
  </si>
  <si>
    <t xml:space="preserve">Survey, not transaction share</t>
  </si>
  <si>
    <t xml:space="preserve">Salesforce</t>
  </si>
  <si>
    <t xml:space="preserve">salesforce.com</t>
  </si>
  <si>
    <t xml:space="preserve">28% of commerce orgs use agentic AI; 44% plan to within six months</t>
  </si>
  <si>
    <t xml:space="preserve">Salesforce State of Commerce 2026</t>
  </si>
  <si>
    <t xml:space="preserve">Labelled organisational adoption, not purchases</t>
  </si>
  <si>
    <t xml:space="preserve">McKinsey</t>
  </si>
  <si>
    <t xml:space="preserve">$3-5 trillion global agentic commerce by 2030</t>
  </si>
  <si>
    <t xml:space="preserve">McKinsey via NIQ</t>
  </si>
  <si>
    <t xml:space="preserve">Labelled forecast</t>
  </si>
  <si>
    <t xml:space="preserve">Morgan Stanley</t>
  </si>
  <si>
    <t xml:space="preserve">$190-385 billion US e-commerce agent-influenced/driven</t>
  </si>
  <si>
    <t xml:space="preserve">Morgan Stanley via NIQ</t>
  </si>
  <si>
    <t xml:space="preserve">Forrester</t>
  </si>
  <si>
    <t xml:space="preserve">Instant Checkout adoption low before it was discontinued</t>
  </si>
  <si>
    <t xml:space="preserve">OpenAI (ChatGPT Instant Checkout)</t>
  </si>
  <si>
    <t xml:space="preserve">Described as discontinued. VERIFY against ledger (ledger has Instant Checkout launch with Etsy/Shopify)</t>
  </si>
  <si>
    <t xml:space="preserve">Walmart</t>
  </si>
  <si>
    <t xml:space="preserve">Instant Checkout conversion ~1/3 normal</t>
  </si>
  <si>
    <t xml:space="preserve">commercetools</t>
  </si>
  <si>
    <t xml:space="preserve">commercetools.com</t>
  </si>
  <si>
    <t xml:space="preserve">AI sessions below 0.2% of ecommerce traffic; 38% of US consumers used genAI to shop, 73% of those as primary research source</t>
  </si>
  <si>
    <t xml:space="preserve">commercetools stats guide</t>
  </si>
  <si>
    <t xml:space="preserve">Own stats listicle is the main source (~9 citations). Commerce platform vendor</t>
  </si>
  <si>
    <t xml:space="preserve">3% of transactions involved an AI agent; 89% of merchants preparing (Jun 2026 report)</t>
  </si>
  <si>
    <t xml:space="preserve">Checkout.com via paypal.com</t>
  </si>
  <si>
    <t xml:space="preserve">Cited through a PayPal page</t>
  </si>
  <si>
    <t xml:space="preserve">paypal.com</t>
  </si>
  <si>
    <t xml:space="preserve">'Agentic commerce pulse report findings' page; source for Checkout.com and Walmart figures</t>
  </si>
  <si>
    <t xml:space="preserve">Braze</t>
  </si>
  <si>
    <t xml:space="preserve">braze.com</t>
  </si>
  <si>
    <t xml:space="preserve">10% of consumers willing to let agent buy fully independently</t>
  </si>
  <si>
    <t xml:space="preserve">'Hype is running ahead of behavior' (mid-2026), via commercetools</t>
  </si>
  <si>
    <t xml:space="preserve">+4,700% YoY genAI traffic to US retail sites, Jul 2024-Jul 2025</t>
  </si>
  <si>
    <t xml:space="preserve">eco.com guide</t>
  </si>
  <si>
    <t xml:space="preserve">Adobe-origin figure, cited via eco.com</t>
  </si>
  <si>
    <t xml:space="preserve">Juniper Research</t>
  </si>
  <si>
    <t xml:space="preserve">$8 billion global agentic transaction value 2026; $1.5 trillion 2030</t>
  </si>
  <si>
    <t xml:space="preserve">Juniper via commercetools/eco.com</t>
  </si>
  <si>
    <t xml:space="preserve">Same $1.5T as Q7/ledger to-verify list</t>
  </si>
  <si>
    <t xml:space="preserve">$3-5 trillion global by 2030, up to $1 trillion US B2C retail</t>
  </si>
  <si>
    <t xml:space="preserve">McKinsey via Braze</t>
  </si>
  <si>
    <t xml:space="preserve">Bain</t>
  </si>
  <si>
    <t xml:space="preserve">$300-500 billion US agentic commerce by 2030, 15-25% of US ecommerce</t>
  </si>
  <si>
    <t xml:space="preserve">Bain via commercetools</t>
  </si>
  <si>
    <t xml:space="preserve">10-20% of US ecommerce sales agent-driven by 2030</t>
  </si>
  <si>
    <t xml:space="preserve">Morgan Stanley via commercetools</t>
  </si>
  <si>
    <t xml:space="preserve">Different framing from ChatGPT's $190-385B</t>
  </si>
  <si>
    <t xml:space="preserve">200,000 products in Instant Checkout Nov 2025; pulled out by Mar 2026; in-chat conversion 1/3 of click-through</t>
  </si>
  <si>
    <t xml:space="preserve">via paypal.com</t>
  </si>
  <si>
    <t xml:space="preserve">Matches ChatGPT Q14 (Flagship)</t>
  </si>
  <si>
    <t xml:space="preserve">OpenAI (Instant Checkout / buy in ChatGPT)</t>
  </si>
  <si>
    <t xml:space="preserve">Fewer than 30 Shopify merchants went live before shutdown</t>
  </si>
  <si>
    <t xml:space="preserve">Content Marketing Institute</t>
  </si>
  <si>
    <t xml:space="preserve">Supports ChatGPT's 'discontinued' claim. VERIFY</t>
  </si>
  <si>
    <t xml:space="preserve">contentmarketinginstitute.com</t>
  </si>
  <si>
    <t xml:space="preserve">'Robot buyer B2B'</t>
  </si>
  <si>
    <t xml:space="preserve">Checkout.com (via Matt Britton)</t>
  </si>
  <si>
    <t xml:space="preserve">mattbritton.com</t>
  </si>
  <si>
    <t xml:space="preserve">Only ~3% of online transactions fully executed by an AI agent; 89% of merchants preparing</t>
  </si>
  <si>
    <t xml:space="preserve">mattbritton.com 'Agentic Commerce Reality Check: Why 89% Prep, Only 3...'</t>
  </si>
  <si>
    <t xml:space="preserve">AIO says 'fully executed'; Perplexity said 'involved'. Wording overstated. Checkout.com not named</t>
  </si>
  <si>
    <t xml:space="preserve">Only 24% of online adults trust an AI agent to make routine purchases</t>
  </si>
  <si>
    <t xml:space="preserve">Forrester via mattbritton.com</t>
  </si>
  <si>
    <t xml:space="preserve">AI-sourced retail traffic +235% YoY early 2026; &lt;0.2% of global ecommerce traffic</t>
  </si>
  <si>
    <t xml:space="preserve">Same stats page Perplexity leaned on</t>
  </si>
  <si>
    <t xml:space="preserve">Matt Britton (Suzy)</t>
  </si>
  <si>
    <t xml:space="preserve">41% would delegate grocery shopping to an agent; 31% household replenishment</t>
  </si>
  <si>
    <t xml:space="preserve">Personal site of Suzy founder; top source</t>
  </si>
  <si>
    <t xml:space="preserve">Ali Haris (LinkedIn)</t>
  </si>
  <si>
    <t xml:space="preserve">79% of retailers deployed AI agents; fewer than 10% scaled</t>
  </si>
  <si>
    <t xml:space="preserve">LinkedIn post</t>
  </si>
  <si>
    <t xml:space="preserve">Unsourced figure on a LinkedIn post. VERIFY</t>
  </si>
  <si>
    <t xml:space="preserve">Databricks</t>
  </si>
  <si>
    <t xml:space="preserve">$300 million sales uplift for a franchise customer via agent-optimised sourcing</t>
  </si>
  <si>
    <t xml:space="preserve">YouTube (Databricks)</t>
  </si>
  <si>
    <t xml:space="preserve">The New York Times</t>
  </si>
  <si>
    <t xml:space="preserve">nytimes.com</t>
  </si>
  <si>
    <t xml:space="preserve">Products with schema markup cited 3.1x more often in AI Overviews; merchants with 95%+ data fill rates more visible</t>
  </si>
  <si>
    <t xml:space="preserve">NYT +2</t>
  </si>
  <si>
    <t xml:space="preserve">GEO stat. Origin unclear. VERIFY</t>
  </si>
  <si>
    <t xml:space="preserve">Gartner</t>
  </si>
  <si>
    <t xml:space="preserve">40% of agentic AI projects cancelled or scrapped by end of 2027; 20% of digital transactions executed by AI by 2030</t>
  </si>
  <si>
    <t xml:space="preserve">Gartner via First Page Sage</t>
  </si>
  <si>
    <t xml:space="preserve">Bain &amp; Company</t>
  </si>
  <si>
    <t xml:space="preserve">$300-500 billion; 15-25% of ecommerce by 2030</t>
  </si>
  <si>
    <t xml:space="preserve">Labelled projection</t>
  </si>
  <si>
    <t xml:space="preserve">$190-385 billion; 10-20% of ecommerce by 2030</t>
  </si>
  <si>
    <t xml:space="preserve">Both framings combined</t>
  </si>
  <si>
    <t xml:space="preserve">Described as 'already established' tokenisation (via Globe Market Research)</t>
  </si>
  <si>
    <t xml:space="preserve">Described as 'already established'</t>
  </si>
  <si>
    <t xml:space="preserve">Thomas Wiegold (Sydney)</t>
  </si>
  <si>
    <t xml:space="preserve">Personal developer blog: lead source for headline verdict and summary</t>
  </si>
  <si>
    <t xml:space="preserve">Saras Analytics</t>
  </si>
  <si>
    <t xml:space="preserve">sarasanalytics.com</t>
  </si>
  <si>
    <t xml:space="preserve">'AI agents for ecommerce: what's real'</t>
  </si>
  <si>
    <t xml:space="preserve">ThinkTribe</t>
  </si>
  <si>
    <t xml:space="preserve">thinktribe.com</t>
  </si>
  <si>
    <t xml:space="preserve">'Agentic commerce part 1: hype or...'</t>
  </si>
  <si>
    <t xml:space="preserve">Instagram (Financial Times)</t>
  </si>
  <si>
    <t xml:space="preserve">FT post via Instagram</t>
  </si>
  <si>
    <t xml:space="preserve">First Page Sage</t>
  </si>
  <si>
    <t xml:space="preserve">firstpagesage.com</t>
  </si>
  <si>
    <t xml:space="preserve">SEO agency; Gartner figure source</t>
  </si>
  <si>
    <t xml:space="preserve">Globe Market Research</t>
  </si>
  <si>
    <t xml:space="preserve">joinhexagon.com</t>
  </si>
  <si>
    <t xml:space="preserve">Summary (calculated, don't edit)</t>
  </si>
  <si>
    <t xml:space="preserve">Row 2 of Raw Records (the example) is excluded from every count below.</t>
  </si>
  <si>
    <t xml:space="preserve">Progress</t>
  </si>
  <si>
    <t xml:space="preserve">Total</t>
  </si>
  <si>
    <t xml:space="preserve">Runs complete</t>
  </si>
  <si>
    <t xml:space="preserve">Runs planned</t>
  </si>
  <si>
    <t xml:space="preserve">Mentions by name (any row whose Name contains...)</t>
  </si>
  <si>
    <t xml:space="preserve">Search text used</t>
  </si>
  <si>
    <t xml:space="preserve">Agentic Commerce</t>
  </si>
  <si>
    <t xml:space="preserve">AP2 (Google Agent Payments Protocol)</t>
  </si>
  <si>
    <t xml:space="preserve">Universal Commerce</t>
  </si>
  <si>
    <t xml:space="preserve">Machine Payments</t>
  </si>
  <si>
    <t xml:space="preserve">Circle / USDC</t>
  </si>
  <si>
    <t xml:space="preserve">Edit the yellow 'Search text used' cells to match how names were written. Add rows by copying the last one.</t>
  </si>
  <si>
    <t xml:space="preserve">x402 / agentic figures quoted</t>
  </si>
  <si>
    <t xml:space="preserve">All figures quoted</t>
  </si>
  <si>
    <t xml:space="preserve">Share of quoted volume figures that were the inflated gross numbers</t>
  </si>
  <si>
    <t xml:space="preserve">Citation state</t>
  </si>
  <si>
    <t xml:space="preserve">Entity type</t>
  </si>
</sst>
</file>

<file path=xl/styles.xml><?xml version="1.0" encoding="utf-8"?>
<styleSheet xmlns="http://schemas.openxmlformats.org/spreadsheetml/2006/main">
  <numFmts count="3">
    <numFmt numFmtId="164" formatCode="General"/>
    <numFmt numFmtId="165" formatCode="dd/mm/yyyy"/>
    <numFmt numFmtId="166" formatCode="0%"/>
  </numFmts>
  <fonts count="10">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0"/>
      <name val="Arial"/>
      <family val="0"/>
      <charset val="1"/>
    </font>
    <font>
      <b val="true"/>
      <sz val="11"/>
      <color rgb="FF1F3A4D"/>
      <name val="Arial"/>
      <family val="0"/>
      <charset val="1"/>
    </font>
    <font>
      <b val="true"/>
      <sz val="10"/>
      <color rgb="FFFFFFFF"/>
      <name val="Arial"/>
      <family val="0"/>
      <charset val="1"/>
    </font>
    <font>
      <i val="true"/>
      <sz val="9"/>
      <name val="Arial"/>
      <family val="0"/>
      <charset val="1"/>
    </font>
  </fonts>
  <fills count="5">
    <fill>
      <patternFill patternType="none"/>
    </fill>
    <fill>
      <patternFill patternType="gray125"/>
    </fill>
    <fill>
      <patternFill patternType="solid">
        <fgColor rgb="FF1F3A4D"/>
        <bgColor rgb="FF003366"/>
      </patternFill>
    </fill>
    <fill>
      <patternFill patternType="solid">
        <fgColor rgb="FFFFF9C4"/>
        <bgColor rgb="FFFFFF99"/>
      </patternFill>
    </fill>
    <fill>
      <patternFill patternType="solid">
        <fgColor rgb="FFEDEDED"/>
        <bgColor rgb="FFFFFFFF"/>
      </patternFill>
    </fill>
  </fills>
  <borders count="2">
    <border diagonalUp="false" diagonalDown="false">
      <left/>
      <right/>
      <top/>
      <bottom/>
      <diagonal/>
    </border>
    <border diagonalUp="false" diagonalDown="false">
      <left style="thin">
        <color rgb="FFD0D0D0"/>
      </left>
      <right style="thin">
        <color rgb="FFD0D0D0"/>
      </right>
      <top style="thin">
        <color rgb="FFD0D0D0"/>
      </top>
      <bottom style="thin">
        <color rgb="FFD0D0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5" fontId="5" fillId="3"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5" fillId="4"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6" fontId="6"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C4"/>
      <rgbColor rgb="FFEDEDED"/>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F3A4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100"/>
  </cols>
  <sheetData>
    <row r="1" customFormat="false" ht="48" hidden="false" customHeight="true" outlineLevel="0" collapsed="false">
      <c r="A1" s="2" t="s">
        <v>0</v>
      </c>
      <c r="B1" s="3"/>
    </row>
    <row r="2" customFormat="false" ht="23.25" hidden="false" customHeight="true" outlineLevel="0" collapsed="false">
      <c r="A2" s="4" t="s">
        <v>1</v>
      </c>
      <c r="B2" s="3" t="s">
        <v>2</v>
      </c>
    </row>
    <row r="3" customFormat="false" ht="23.25" hidden="false" customHeight="true" outlineLevel="0" collapsed="false">
      <c r="A3" s="4" t="s">
        <v>3</v>
      </c>
      <c r="B3" s="3" t="s">
        <v>4</v>
      </c>
    </row>
    <row r="4" customFormat="false" ht="15" hidden="false" customHeight="true" outlineLevel="0" collapsed="false">
      <c r="A4" s="4" t="s">
        <v>5</v>
      </c>
      <c r="B4" s="3" t="s">
        <v>6</v>
      </c>
    </row>
    <row r="5" customFormat="false" ht="15" hidden="false" customHeight="true" outlineLevel="0" collapsed="false">
      <c r="A5" s="4"/>
      <c r="B5" s="3"/>
    </row>
    <row r="6" customFormat="false" ht="15" hidden="false" customHeight="true" outlineLevel="0" collapsed="false">
      <c r="A6" s="5" t="s">
        <v>7</v>
      </c>
      <c r="B6" s="3"/>
    </row>
    <row r="7" customFormat="false" ht="23.25" hidden="false" customHeight="true" outlineLevel="0" collapsed="false">
      <c r="A7" s="4" t="s">
        <v>8</v>
      </c>
      <c r="B7" s="3" t="s">
        <v>9</v>
      </c>
    </row>
    <row r="8" customFormat="false" ht="23.25" hidden="false" customHeight="true" outlineLevel="0" collapsed="false">
      <c r="A8" s="4" t="s">
        <v>10</v>
      </c>
      <c r="B8" s="3" t="s">
        <v>11</v>
      </c>
    </row>
    <row r="9" customFormat="false" ht="15" hidden="false" customHeight="true" outlineLevel="0" collapsed="false">
      <c r="A9" s="4" t="s">
        <v>12</v>
      </c>
      <c r="B9" s="3" t="s">
        <v>13</v>
      </c>
    </row>
    <row r="10" customFormat="false" ht="15" hidden="false" customHeight="true" outlineLevel="0" collapsed="false">
      <c r="A10" s="4"/>
      <c r="B10" s="3"/>
    </row>
    <row r="11" customFormat="false" ht="15" hidden="false" customHeight="true" outlineLevel="0" collapsed="false">
      <c r="A11" s="5" t="s">
        <v>14</v>
      </c>
      <c r="B11" s="3"/>
    </row>
    <row r="12" customFormat="false" ht="15" hidden="false" customHeight="true" outlineLevel="0" collapsed="false">
      <c r="A12" s="4" t="s">
        <v>15</v>
      </c>
      <c r="B12" s="3" t="s">
        <v>16</v>
      </c>
    </row>
    <row r="13" customFormat="false" ht="15" hidden="false" customHeight="true" outlineLevel="0" collapsed="false">
      <c r="A13" s="4" t="s">
        <v>17</v>
      </c>
      <c r="B13" s="3" t="s">
        <v>18</v>
      </c>
    </row>
    <row r="14" customFormat="false" ht="15" hidden="false" customHeight="true" outlineLevel="0" collapsed="false">
      <c r="A14" s="4" t="s">
        <v>19</v>
      </c>
      <c r="B14" s="3" t="s">
        <v>20</v>
      </c>
    </row>
    <row r="15" customFormat="false" ht="15" hidden="false" customHeight="true" outlineLevel="0" collapsed="false">
      <c r="A15" s="4" t="s">
        <v>21</v>
      </c>
      <c r="B15" s="3" t="s">
        <v>22</v>
      </c>
    </row>
    <row r="16" customFormat="false" ht="15" hidden="false" customHeight="true" outlineLevel="0" collapsed="false">
      <c r="A16" s="4" t="s">
        <v>23</v>
      </c>
      <c r="B16" s="3" t="s">
        <v>24</v>
      </c>
    </row>
    <row r="17" customFormat="false" ht="23.25" hidden="false" customHeight="true" outlineLevel="0" collapsed="false">
      <c r="A17" s="4" t="s">
        <v>25</v>
      </c>
      <c r="B17" s="3" t="s">
        <v>26</v>
      </c>
    </row>
    <row r="18" customFormat="false" ht="23.25" hidden="false" customHeight="true" outlineLevel="0" collapsed="false">
      <c r="A18" s="4" t="s">
        <v>27</v>
      </c>
      <c r="B18" s="3" t="s">
        <v>28</v>
      </c>
    </row>
    <row r="19" customFormat="false" ht="23.25" hidden="false" customHeight="true" outlineLevel="0" collapsed="false">
      <c r="A19" s="4" t="s">
        <v>29</v>
      </c>
      <c r="B19" s="3" t="s">
        <v>30</v>
      </c>
    </row>
    <row r="20" customFormat="false" ht="15" hidden="false" customHeight="true" outlineLevel="0" collapsed="false">
      <c r="A20" s="4" t="s">
        <v>31</v>
      </c>
      <c r="B20" s="3" t="s">
        <v>32</v>
      </c>
    </row>
    <row r="21" customFormat="false" ht="15" hidden="false" customHeight="true" outlineLevel="0" collapsed="false">
      <c r="A21" s="4" t="s">
        <v>33</v>
      </c>
      <c r="B21" s="3" t="s">
        <v>34</v>
      </c>
    </row>
    <row r="22" customFormat="false" ht="15" hidden="false" customHeight="true" outlineLevel="0" collapsed="false">
      <c r="A22" s="4" t="s">
        <v>35</v>
      </c>
      <c r="B22" s="3" t="s">
        <v>36</v>
      </c>
    </row>
    <row r="23" customFormat="false" ht="15" hidden="false" customHeight="true" outlineLevel="0" collapsed="false">
      <c r="A23" s="4"/>
      <c r="B23" s="3"/>
    </row>
    <row r="24" customFormat="false" ht="15" hidden="false" customHeight="true" outlineLevel="0" collapsed="false">
      <c r="A24" s="5" t="s">
        <v>37</v>
      </c>
      <c r="B24" s="3"/>
    </row>
    <row r="25" customFormat="false" ht="15" hidden="false" customHeight="true" outlineLevel="0" collapsed="false">
      <c r="A25" s="4" t="s">
        <v>38</v>
      </c>
      <c r="B25" s="3" t="s">
        <v>39</v>
      </c>
    </row>
    <row r="26" customFormat="false" ht="15" hidden="false" customHeight="true" outlineLevel="0" collapsed="false">
      <c r="A26" s="4" t="s">
        <v>40</v>
      </c>
      <c r="B26" s="3" t="s">
        <v>41</v>
      </c>
    </row>
    <row r="27" customFormat="false" ht="15" hidden="false" customHeight="true" outlineLevel="0" collapsed="false">
      <c r="A27" s="4" t="s">
        <v>42</v>
      </c>
      <c r="B27" s="3" t="s">
        <v>43</v>
      </c>
    </row>
    <row r="28" customFormat="false" ht="15" hidden="false" customHeight="true" outlineLevel="0" collapsed="false">
      <c r="A28" s="4" t="s">
        <v>44</v>
      </c>
      <c r="B28" s="3" t="s">
        <v>45</v>
      </c>
    </row>
    <row r="29" customFormat="false" ht="15" hidden="false" customHeight="true" outlineLevel="0" collapsed="false">
      <c r="A29" s="4" t="s">
        <v>46</v>
      </c>
      <c r="B29" s="3" t="s">
        <v>47</v>
      </c>
    </row>
    <row r="30" customFormat="false" ht="15" hidden="false" customHeight="true" outlineLevel="0" collapsed="false">
      <c r="A30" s="4"/>
      <c r="B30" s="3"/>
    </row>
    <row r="31" customFormat="false" ht="15" hidden="false" customHeight="true" outlineLevel="0" collapsed="false">
      <c r="A31" s="4" t="s">
        <v>48</v>
      </c>
      <c r="B31" s="3" t="s">
        <v>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20"/>
    <col collapsed="false" customWidth="true" hidden="false" outlineLevel="0" max="3" min="3" style="1" width="11"/>
    <col collapsed="false" customWidth="true" hidden="false" outlineLevel="0" max="4" min="4" style="1" width="10"/>
    <col collapsed="false" customWidth="true" hidden="false" outlineLevel="0" max="5" min="5" style="1" width="110"/>
  </cols>
  <sheetData>
    <row r="1" customFormat="false" ht="15" hidden="false" customHeight="true" outlineLevel="0" collapsed="false">
      <c r="A1" s="6" t="s">
        <v>15</v>
      </c>
      <c r="B1" s="6" t="s">
        <v>50</v>
      </c>
      <c r="C1" s="6" t="s">
        <v>51</v>
      </c>
      <c r="D1" s="6" t="s">
        <v>5</v>
      </c>
      <c r="E1" s="6" t="s">
        <v>52</v>
      </c>
    </row>
    <row r="2" customFormat="false" ht="23.25" hidden="false" customHeight="true" outlineLevel="0" collapsed="false">
      <c r="A2" s="7" t="s">
        <v>53</v>
      </c>
      <c r="B2" s="7" t="s">
        <v>54</v>
      </c>
      <c r="C2" s="7" t="s">
        <v>55</v>
      </c>
      <c r="D2" s="7" t="s">
        <v>56</v>
      </c>
      <c r="E2" s="7" t="s">
        <v>57</v>
      </c>
    </row>
    <row r="3" customFormat="false" ht="15" hidden="false" customHeight="true" outlineLevel="0" collapsed="false">
      <c r="A3" s="7" t="s">
        <v>58</v>
      </c>
      <c r="B3" s="7" t="s">
        <v>59</v>
      </c>
      <c r="C3" s="7" t="s">
        <v>55</v>
      </c>
      <c r="D3" s="7" t="s">
        <v>60</v>
      </c>
      <c r="E3" s="7" t="s">
        <v>61</v>
      </c>
    </row>
    <row r="4" customFormat="false" ht="23.25" hidden="false" customHeight="true" outlineLevel="0" collapsed="false">
      <c r="A4" s="7" t="s">
        <v>62</v>
      </c>
      <c r="B4" s="7" t="s">
        <v>63</v>
      </c>
      <c r="C4" s="7" t="s">
        <v>55</v>
      </c>
      <c r="D4" s="7" t="s">
        <v>60</v>
      </c>
      <c r="E4" s="7" t="s">
        <v>64</v>
      </c>
    </row>
    <row r="5" customFormat="false" ht="15" hidden="false" customHeight="true" outlineLevel="0" collapsed="false">
      <c r="A5" s="7" t="s">
        <v>65</v>
      </c>
      <c r="B5" s="7" t="s">
        <v>66</v>
      </c>
      <c r="C5" s="7" t="s">
        <v>67</v>
      </c>
      <c r="D5" s="7" t="s">
        <v>56</v>
      </c>
      <c r="E5" s="7" t="s">
        <v>68</v>
      </c>
    </row>
    <row r="6" customFormat="false" ht="15" hidden="false" customHeight="true" outlineLevel="0" collapsed="false">
      <c r="A6" s="7" t="s">
        <v>69</v>
      </c>
      <c r="B6" s="7" t="s">
        <v>70</v>
      </c>
      <c r="C6" s="7" t="s">
        <v>55</v>
      </c>
      <c r="D6" s="7" t="s">
        <v>56</v>
      </c>
      <c r="E6" s="7" t="s">
        <v>71</v>
      </c>
    </row>
    <row r="7" customFormat="false" ht="15" hidden="false" customHeight="true" outlineLevel="0" collapsed="false">
      <c r="A7" s="7" t="s">
        <v>72</v>
      </c>
      <c r="B7" s="7" t="s">
        <v>73</v>
      </c>
      <c r="C7" s="7" t="s">
        <v>55</v>
      </c>
      <c r="D7" s="7" t="s">
        <v>60</v>
      </c>
      <c r="E7" s="7" t="s">
        <v>74</v>
      </c>
    </row>
    <row r="8" customFormat="false" ht="15" hidden="false" customHeight="true" outlineLevel="0" collapsed="false">
      <c r="A8" s="7" t="s">
        <v>75</v>
      </c>
      <c r="B8" s="7" t="s">
        <v>76</v>
      </c>
      <c r="C8" s="7" t="s">
        <v>77</v>
      </c>
      <c r="D8" s="7" t="s">
        <v>56</v>
      </c>
      <c r="E8" s="7" t="s">
        <v>78</v>
      </c>
    </row>
    <row r="9" customFormat="false" ht="15" hidden="false" customHeight="true" outlineLevel="0" collapsed="false">
      <c r="A9" s="7" t="s">
        <v>79</v>
      </c>
      <c r="B9" s="7" t="s">
        <v>80</v>
      </c>
      <c r="C9" s="7" t="s">
        <v>77</v>
      </c>
      <c r="D9" s="7" t="s">
        <v>60</v>
      </c>
      <c r="E9" s="7" t="s">
        <v>81</v>
      </c>
    </row>
    <row r="10" customFormat="false" ht="15" hidden="false" customHeight="true" outlineLevel="0" collapsed="false">
      <c r="A10" s="7" t="s">
        <v>82</v>
      </c>
      <c r="B10" s="7" t="s">
        <v>83</v>
      </c>
      <c r="C10" s="7" t="s">
        <v>55</v>
      </c>
      <c r="D10" s="7" t="s">
        <v>56</v>
      </c>
      <c r="E10" s="7" t="s">
        <v>84</v>
      </c>
    </row>
    <row r="11" customFormat="false" ht="15" hidden="false" customHeight="true" outlineLevel="0" collapsed="false">
      <c r="A11" s="7" t="s">
        <v>85</v>
      </c>
      <c r="B11" s="7" t="s">
        <v>86</v>
      </c>
      <c r="C11" s="7" t="s">
        <v>55</v>
      </c>
      <c r="D11" s="7" t="s">
        <v>60</v>
      </c>
      <c r="E11" s="7" t="s">
        <v>87</v>
      </c>
    </row>
    <row r="12" customFormat="false" ht="15" hidden="false" customHeight="true" outlineLevel="0" collapsed="false">
      <c r="A12" s="7" t="s">
        <v>88</v>
      </c>
      <c r="B12" s="7" t="s">
        <v>89</v>
      </c>
      <c r="C12" s="7" t="s">
        <v>55</v>
      </c>
      <c r="D12" s="7" t="s">
        <v>60</v>
      </c>
      <c r="E12" s="7" t="s">
        <v>90</v>
      </c>
    </row>
    <row r="13" customFormat="false" ht="15" hidden="false" customHeight="true" outlineLevel="0" collapsed="false">
      <c r="A13" s="7" t="s">
        <v>91</v>
      </c>
      <c r="B13" s="7" t="s">
        <v>92</v>
      </c>
      <c r="C13" s="7" t="s">
        <v>55</v>
      </c>
      <c r="D13" s="7" t="s">
        <v>56</v>
      </c>
      <c r="E13" s="7" t="s">
        <v>93</v>
      </c>
    </row>
    <row r="14" customFormat="false" ht="15" hidden="false" customHeight="true" outlineLevel="0" collapsed="false">
      <c r="A14" s="7" t="s">
        <v>94</v>
      </c>
      <c r="B14" s="7" t="s">
        <v>95</v>
      </c>
      <c r="C14" s="7" t="s">
        <v>55</v>
      </c>
      <c r="D14" s="7" t="s">
        <v>60</v>
      </c>
      <c r="E14" s="7" t="s">
        <v>96</v>
      </c>
    </row>
    <row r="15" customFormat="false" ht="15" hidden="false" customHeight="true" outlineLevel="0" collapsed="false">
      <c r="A15" s="7" t="s">
        <v>97</v>
      </c>
      <c r="B15" s="7" t="s">
        <v>98</v>
      </c>
      <c r="C15" s="7" t="s">
        <v>77</v>
      </c>
      <c r="D15" s="7" t="s">
        <v>56</v>
      </c>
      <c r="E15" s="7" t="s">
        <v>99</v>
      </c>
    </row>
    <row r="17" customFormat="false" ht="15" hidden="false" customHeight="true" outlineLevel="0" collapsed="false">
      <c r="A17" s="8" t="s">
        <v>100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13"/>
    <col collapsed="false" customWidth="true" hidden="false" outlineLevel="0" max="3" min="3" style="1" width="10"/>
    <col collapsed="false" customWidth="true" hidden="false" outlineLevel="0" max="4" min="4" style="1" width="70"/>
    <col collapsed="false" customWidth="true" hidden="false" outlineLevel="0" max="6" min="5" style="1" width="12"/>
    <col collapsed="false" customWidth="true" hidden="false" outlineLevel="0" max="8" min="7" style="1" width="11"/>
    <col collapsed="false" customWidth="true" hidden="false" outlineLevel="0" max="9" min="9" style="1" width="40"/>
  </cols>
  <sheetData>
    <row r="1" customFormat="false" ht="23.25" hidden="false" customHeight="true" outlineLevel="0" collapsed="false">
      <c r="A1" s="6" t="s">
        <v>15</v>
      </c>
      <c r="B1" s="6" t="s">
        <v>17</v>
      </c>
      <c r="C1" s="6" t="s">
        <v>5</v>
      </c>
      <c r="D1" s="6" t="s">
        <v>101</v>
      </c>
      <c r="E1" s="6" t="s">
        <v>102</v>
      </c>
      <c r="F1" s="6" t="s">
        <v>103</v>
      </c>
      <c r="G1" s="6" t="s">
        <v>104</v>
      </c>
      <c r="H1" s="6" t="s">
        <v>105</v>
      </c>
      <c r="I1" s="6" t="s">
        <v>35</v>
      </c>
    </row>
    <row r="2" customFormat="false" ht="23.25" hidden="false" customHeight="true" outlineLevel="0" collapsed="false">
      <c r="A2" s="7" t="s">
        <v>53</v>
      </c>
      <c r="B2" s="7" t="s">
        <v>106</v>
      </c>
      <c r="C2" s="7" t="str">
        <f aca="false">INDEX('Query List'!$D:$D,MATCH(A2,'Query List'!$A:$A,0))</f>
        <v>Y</v>
      </c>
      <c r="D2" s="7" t="str">
        <f aca="false">INDEX('Query List'!$E:$E,MATCH(A2,'Query List'!$A:$A,0))</f>
        <v>I run a paid data API and want AI agents to be able to pay per request without signing up. Which payment protocols or providers should I look at?</v>
      </c>
      <c r="E2" s="9" t="n">
        <v>46308</v>
      </c>
      <c r="F2" s="10" t="s">
        <v>107</v>
      </c>
      <c r="G2" s="10" t="s">
        <v>108</v>
      </c>
      <c r="H2" s="7" t="n">
        <f aca="false">COUNTIFS('Raw Records'!$A:$A,A2,'Raw Records'!$B:$B,B2)</f>
        <v>9</v>
      </c>
      <c r="I2" s="10" t="s">
        <v>109</v>
      </c>
    </row>
    <row r="3" customFormat="false" ht="23.25" hidden="false" customHeight="true" outlineLevel="0" collapsed="false">
      <c r="A3" s="7" t="s">
        <v>53</v>
      </c>
      <c r="B3" s="7" t="s">
        <v>110</v>
      </c>
      <c r="C3" s="7" t="str">
        <f aca="false">INDEX('Query List'!$D:$D,MATCH(A3,'Query List'!$A:$A,0))</f>
        <v>Y</v>
      </c>
      <c r="D3" s="7" t="str">
        <f aca="false">INDEX('Query List'!$E:$E,MATCH(A3,'Query List'!$A:$A,0))</f>
        <v>I run a paid data API and want AI agents to be able to pay per request without signing up. Which payment protocols or providers should I look at?</v>
      </c>
      <c r="E3" s="9" t="n">
        <v>46308</v>
      </c>
      <c r="F3" s="10" t="s">
        <v>107</v>
      </c>
      <c r="G3" s="10" t="s">
        <v>108</v>
      </c>
      <c r="H3" s="7" t="n">
        <f aca="false">COUNTIFS('Raw Records'!$A:$A,A3,'Raw Records'!$B:$B,B3)</f>
        <v>20</v>
      </c>
      <c r="I3" s="10" t="s">
        <v>111</v>
      </c>
    </row>
    <row r="4" customFormat="false" ht="23.25" hidden="false" customHeight="true" outlineLevel="0" collapsed="false">
      <c r="A4" s="7" t="s">
        <v>53</v>
      </c>
      <c r="B4" s="7" t="s">
        <v>112</v>
      </c>
      <c r="C4" s="7" t="str">
        <f aca="false">INDEX('Query List'!$D:$D,MATCH(A4,'Query List'!$A:$A,0))</f>
        <v>Y</v>
      </c>
      <c r="D4" s="7" t="str">
        <f aca="false">INDEX('Query List'!$E:$E,MATCH(A4,'Query List'!$A:$A,0))</f>
        <v>I run a paid data API and want AI agents to be able to pay per request without signing up. Which payment protocols or providers should I look at?</v>
      </c>
      <c r="E4" s="9" t="n">
        <v>46308</v>
      </c>
      <c r="F4" s="10" t="s">
        <v>107</v>
      </c>
      <c r="G4" s="10" t="s">
        <v>108</v>
      </c>
      <c r="H4" s="7" t="n">
        <f aca="false">COUNTIFS('Raw Records'!$A:$A,A4,'Raw Records'!$B:$B,B4)</f>
        <v>16</v>
      </c>
      <c r="I4" s="10" t="s">
        <v>113</v>
      </c>
    </row>
    <row r="5" customFormat="false" ht="23.25" hidden="false" customHeight="true" outlineLevel="0" collapsed="false">
      <c r="A5" s="7" t="s">
        <v>58</v>
      </c>
      <c r="B5" s="7" t="s">
        <v>106</v>
      </c>
      <c r="C5" s="7" t="str">
        <f aca="false">INDEX('Query List'!$D:$D,MATCH(A5,'Query List'!$A:$A,0))</f>
        <v>N</v>
      </c>
      <c r="D5" s="7" t="str">
        <f aca="false">INDEX('Query List'!$E:$E,MATCH(A5,'Query List'!$A:$A,0))</f>
        <v>We want our product to accept payments from AI agents, not just humans. Which companies offer this today?</v>
      </c>
      <c r="E5" s="9" t="n">
        <v>46308</v>
      </c>
      <c r="F5" s="10" t="s">
        <v>107</v>
      </c>
      <c r="G5" s="10" t="s">
        <v>108</v>
      </c>
      <c r="H5" s="7" t="n">
        <f aca="false">COUNTIFS('Raw Records'!$A:$A,A5,'Raw Records'!$B:$B,B5)</f>
        <v>13</v>
      </c>
      <c r="I5" s="10" t="s">
        <v>114</v>
      </c>
    </row>
    <row r="6" customFormat="false" ht="23.25" hidden="false" customHeight="true" outlineLevel="0" collapsed="false">
      <c r="A6" s="7" t="s">
        <v>58</v>
      </c>
      <c r="B6" s="7" t="s">
        <v>110</v>
      </c>
      <c r="C6" s="7" t="str">
        <f aca="false">INDEX('Query List'!$D:$D,MATCH(A6,'Query List'!$A:$A,0))</f>
        <v>N</v>
      </c>
      <c r="D6" s="7" t="str">
        <f aca="false">INDEX('Query List'!$E:$E,MATCH(A6,'Query List'!$A:$A,0))</f>
        <v>We want our product to accept payments from AI agents, not just humans. Which companies offer this today?</v>
      </c>
      <c r="E6" s="9" t="n">
        <v>46308</v>
      </c>
      <c r="F6" s="10" t="s">
        <v>107</v>
      </c>
      <c r="G6" s="10" t="s">
        <v>108</v>
      </c>
      <c r="H6" s="7" t="n">
        <f aca="false">COUNTIFS('Raw Records'!$A:$A,A6,'Raw Records'!$B:$B,B6)</f>
        <v>18</v>
      </c>
      <c r="I6" s="10" t="s">
        <v>115</v>
      </c>
    </row>
    <row r="7" customFormat="false" ht="23.25" hidden="false" customHeight="true" outlineLevel="0" collapsed="false">
      <c r="A7" s="7" t="s">
        <v>58</v>
      </c>
      <c r="B7" s="7" t="s">
        <v>112</v>
      </c>
      <c r="C7" s="7" t="str">
        <f aca="false">INDEX('Query List'!$D:$D,MATCH(A7,'Query List'!$A:$A,0))</f>
        <v>N</v>
      </c>
      <c r="D7" s="7" t="str">
        <f aca="false">INDEX('Query List'!$E:$E,MATCH(A7,'Query List'!$A:$A,0))</f>
        <v>We want our product to accept payments from AI agents, not just humans. Which companies offer this today?</v>
      </c>
      <c r="E7" s="9" t="n">
        <v>46308</v>
      </c>
      <c r="F7" s="10" t="s">
        <v>107</v>
      </c>
      <c r="G7" s="10" t="s">
        <v>108</v>
      </c>
      <c r="H7" s="7" t="n">
        <f aca="false">COUNTIFS('Raw Records'!$A:$A,A7,'Raw Records'!$B:$B,B7)</f>
        <v>13</v>
      </c>
      <c r="I7" s="10" t="s">
        <v>116</v>
      </c>
    </row>
    <row r="8" customFormat="false" ht="23.25" hidden="false" customHeight="true" outlineLevel="0" collapsed="false">
      <c r="A8" s="7" t="s">
        <v>62</v>
      </c>
      <c r="B8" s="7" t="s">
        <v>106</v>
      </c>
      <c r="C8" s="7" t="str">
        <f aca="false">INDEX('Query List'!$D:$D,MATCH(A8,'Query List'!$A:$A,0))</f>
        <v>N</v>
      </c>
      <c r="D8" s="7" t="str">
        <f aca="false">INDEX('Query List'!$E:$E,MATCH(A8,'Query List'!$A:$A,0))</f>
        <v>My Shopify store wants to sell through ChatGPT and other AI shopping assistants. What do I need to set up, and which providers support it?</v>
      </c>
      <c r="E8" s="9" t="n">
        <v>46308</v>
      </c>
      <c r="F8" s="10" t="s">
        <v>107</v>
      </c>
      <c r="G8" s="10" t="s">
        <v>108</v>
      </c>
      <c r="H8" s="7" t="n">
        <f aca="false">COUNTIFS('Raw Records'!$A:$A,A8,'Raw Records'!$B:$B,B8)</f>
        <v>10</v>
      </c>
      <c r="I8" s="10" t="s">
        <v>117</v>
      </c>
    </row>
    <row r="9" customFormat="false" ht="23.25" hidden="false" customHeight="true" outlineLevel="0" collapsed="false">
      <c r="A9" s="7" t="s">
        <v>62</v>
      </c>
      <c r="B9" s="7" t="s">
        <v>110</v>
      </c>
      <c r="C9" s="7" t="str">
        <f aca="false">INDEX('Query List'!$D:$D,MATCH(A9,'Query List'!$A:$A,0))</f>
        <v>N</v>
      </c>
      <c r="D9" s="7" t="str">
        <f aca="false">INDEX('Query List'!$E:$E,MATCH(A9,'Query List'!$A:$A,0))</f>
        <v>My Shopify store wants to sell through ChatGPT and other AI shopping assistants. What do I need to set up, and which providers support it?</v>
      </c>
      <c r="E9" s="9" t="n">
        <v>46308</v>
      </c>
      <c r="F9" s="10" t="s">
        <v>107</v>
      </c>
      <c r="G9" s="10" t="s">
        <v>108</v>
      </c>
      <c r="H9" s="7" t="n">
        <f aca="false">COUNTIFS('Raw Records'!$A:$A,A9,'Raw Records'!$B:$B,B9)</f>
        <v>8</v>
      </c>
      <c r="I9" s="10" t="s">
        <v>118</v>
      </c>
    </row>
    <row r="10" customFormat="false" ht="23.25" hidden="false" customHeight="true" outlineLevel="0" collapsed="false">
      <c r="A10" s="7" t="s">
        <v>62</v>
      </c>
      <c r="B10" s="7" t="s">
        <v>112</v>
      </c>
      <c r="C10" s="7" t="str">
        <f aca="false">INDEX('Query List'!$D:$D,MATCH(A10,'Query List'!$A:$A,0))</f>
        <v>N</v>
      </c>
      <c r="D10" s="7" t="str">
        <f aca="false">INDEX('Query List'!$E:$E,MATCH(A10,'Query List'!$A:$A,0))</f>
        <v>My Shopify store wants to sell through ChatGPT and other AI shopping assistants. What do I need to set up, and which providers support it?</v>
      </c>
      <c r="E10" s="9" t="n">
        <v>46308</v>
      </c>
      <c r="F10" s="10" t="s">
        <v>107</v>
      </c>
      <c r="G10" s="10" t="s">
        <v>108</v>
      </c>
      <c r="H10" s="7" t="n">
        <f aca="false">COUNTIFS('Raw Records'!$A:$A,A10,'Raw Records'!$B:$B,B10)</f>
        <v>10</v>
      </c>
      <c r="I10" s="10" t="s">
        <v>119</v>
      </c>
    </row>
    <row r="11" customFormat="false" ht="23.25" hidden="false" customHeight="true" outlineLevel="0" collapsed="false">
      <c r="A11" s="7" t="s">
        <v>65</v>
      </c>
      <c r="B11" s="7" t="s">
        <v>106</v>
      </c>
      <c r="C11" s="7" t="str">
        <f aca="false">INDEX('Query List'!$D:$D,MATCH(A11,'Query List'!$A:$A,0))</f>
        <v>Y</v>
      </c>
      <c r="D11" s="7" t="str">
        <f aca="false">INDEX('Query List'!$E:$E,MATCH(A11,'Query List'!$A:$A,0))</f>
        <v>Compare x402, OpenAI's Agentic Commerce Protocol and Google's AP2. Which one should we build on first, and why?</v>
      </c>
      <c r="E11" s="9" t="n">
        <v>46308</v>
      </c>
      <c r="F11" s="10" t="s">
        <v>107</v>
      </c>
      <c r="G11" s="10" t="s">
        <v>108</v>
      </c>
      <c r="H11" s="7" t="n">
        <f aca="false">COUNTIFS('Raw Records'!$A:$A,A11,'Raw Records'!$B:$B,B11)</f>
        <v>5</v>
      </c>
      <c r="I11" s="10" t="s">
        <v>120</v>
      </c>
    </row>
    <row r="12" customFormat="false" ht="23.25" hidden="false" customHeight="true" outlineLevel="0" collapsed="false">
      <c r="A12" s="7" t="s">
        <v>65</v>
      </c>
      <c r="B12" s="7" t="s">
        <v>110</v>
      </c>
      <c r="C12" s="7" t="str">
        <f aca="false">INDEX('Query List'!$D:$D,MATCH(A12,'Query List'!$A:$A,0))</f>
        <v>Y</v>
      </c>
      <c r="D12" s="7" t="str">
        <f aca="false">INDEX('Query List'!$E:$E,MATCH(A12,'Query List'!$A:$A,0))</f>
        <v>Compare x402, OpenAI's Agentic Commerce Protocol and Google's AP2. Which one should we build on first, and why?</v>
      </c>
      <c r="E12" s="9" t="n">
        <v>46308</v>
      </c>
      <c r="F12" s="10" t="s">
        <v>107</v>
      </c>
      <c r="G12" s="10" t="s">
        <v>108</v>
      </c>
      <c r="H12" s="7" t="n">
        <f aca="false">COUNTIFS('Raw Records'!$A:$A,A12,'Raw Records'!$B:$B,B12)</f>
        <v>7</v>
      </c>
      <c r="I12" s="10" t="s">
        <v>121</v>
      </c>
    </row>
    <row r="13" customFormat="false" ht="23.25" hidden="false" customHeight="true" outlineLevel="0" collapsed="false">
      <c r="A13" s="7" t="s">
        <v>65</v>
      </c>
      <c r="B13" s="7" t="s">
        <v>112</v>
      </c>
      <c r="C13" s="7" t="str">
        <f aca="false">INDEX('Query List'!$D:$D,MATCH(A13,'Query List'!$A:$A,0))</f>
        <v>Y</v>
      </c>
      <c r="D13" s="7" t="str">
        <f aca="false">INDEX('Query List'!$E:$E,MATCH(A13,'Query List'!$A:$A,0))</f>
        <v>Compare x402, OpenAI's Agentic Commerce Protocol and Google's AP2. Which one should we build on first, and why?</v>
      </c>
      <c r="E13" s="9" t="n">
        <v>46308</v>
      </c>
      <c r="F13" s="10" t="s">
        <v>107</v>
      </c>
      <c r="G13" s="10" t="s">
        <v>108</v>
      </c>
      <c r="H13" s="7" t="n">
        <f aca="false">COUNTIFS('Raw Records'!$A:$A,A13,'Raw Records'!$B:$B,B13)</f>
        <v>11</v>
      </c>
      <c r="I13" s="10" t="s">
        <v>122</v>
      </c>
    </row>
    <row r="14" customFormat="false" ht="23.25" hidden="false" customHeight="true" outlineLevel="0" collapsed="false">
      <c r="A14" s="7" t="s">
        <v>69</v>
      </c>
      <c r="B14" s="7" t="s">
        <v>106</v>
      </c>
      <c r="C14" s="7" t="str">
        <f aca="false">INDEX('Query List'!$D:$D,MATCH(A14,'Query List'!$A:$A,0))</f>
        <v>Y</v>
      </c>
      <c r="D14" s="7" t="str">
        <f aca="false">INDEX('Query List'!$E:$E,MATCH(A14,'Query List'!$A:$A,0))</f>
        <v>I'm building an AI agent that needs to pay for API calls in stablecoins. Which chain and payment standard would you recommend?</v>
      </c>
      <c r="E14" s="9" t="n">
        <v>46308</v>
      </c>
      <c r="F14" s="10" t="s">
        <v>107</v>
      </c>
      <c r="G14" s="10" t="s">
        <v>108</v>
      </c>
      <c r="H14" s="7" t="n">
        <f aca="false">COUNTIFS('Raw Records'!$A:$A,A14,'Raw Records'!$B:$B,B14)</f>
        <v>8</v>
      </c>
      <c r="I14" s="10" t="s">
        <v>123</v>
      </c>
    </row>
    <row r="15" customFormat="false" ht="23.25" hidden="false" customHeight="true" outlineLevel="0" collapsed="false">
      <c r="A15" s="7" t="s">
        <v>69</v>
      </c>
      <c r="B15" s="7" t="s">
        <v>110</v>
      </c>
      <c r="C15" s="7" t="str">
        <f aca="false">INDEX('Query List'!$D:$D,MATCH(A15,'Query List'!$A:$A,0))</f>
        <v>Y</v>
      </c>
      <c r="D15" s="7" t="str">
        <f aca="false">INDEX('Query List'!$E:$E,MATCH(A15,'Query List'!$A:$A,0))</f>
        <v>I'm building an AI agent that needs to pay for API calls in stablecoins. Which chain and payment standard would you recommend?</v>
      </c>
      <c r="E15" s="9" t="n">
        <v>46308</v>
      </c>
      <c r="F15" s="10" t="s">
        <v>107</v>
      </c>
      <c r="G15" s="10" t="s">
        <v>108</v>
      </c>
      <c r="H15" s="7" t="n">
        <f aca="false">COUNTIFS('Raw Records'!$A:$A,A15,'Raw Records'!$B:$B,B15)</f>
        <v>15</v>
      </c>
      <c r="I15" s="10" t="s">
        <v>124</v>
      </c>
    </row>
    <row r="16" customFormat="false" ht="23.25" hidden="false" customHeight="true" outlineLevel="0" collapsed="false">
      <c r="A16" s="7" t="s">
        <v>69</v>
      </c>
      <c r="B16" s="7" t="s">
        <v>112</v>
      </c>
      <c r="C16" s="7" t="str">
        <f aca="false">INDEX('Query List'!$D:$D,MATCH(A16,'Query List'!$A:$A,0))</f>
        <v>Y</v>
      </c>
      <c r="D16" s="7" t="str">
        <f aca="false">INDEX('Query List'!$E:$E,MATCH(A16,'Query List'!$A:$A,0))</f>
        <v>I'm building an AI agent that needs to pay for API calls in stablecoins. Which chain and payment standard would you recommend?</v>
      </c>
      <c r="E16" s="9" t="n">
        <v>46308</v>
      </c>
      <c r="F16" s="10" t="s">
        <v>107</v>
      </c>
      <c r="G16" s="10" t="s">
        <v>108</v>
      </c>
      <c r="H16" s="7" t="n">
        <f aca="false">COUNTIFS('Raw Records'!$A:$A,A16,'Raw Records'!$B:$B,B16)</f>
        <v>13</v>
      </c>
      <c r="I16" s="10" t="s">
        <v>125</v>
      </c>
    </row>
    <row r="17" customFormat="false" ht="23.25" hidden="false" customHeight="true" outlineLevel="0" collapsed="false">
      <c r="A17" s="7" t="s">
        <v>72</v>
      </c>
      <c r="B17" s="7" t="s">
        <v>106</v>
      </c>
      <c r="C17" s="7" t="str">
        <f aca="false">INDEX('Query List'!$D:$D,MATCH(A17,'Query List'!$A:$A,0))</f>
        <v>N</v>
      </c>
      <c r="D17" s="7" t="str">
        <f aca="false">INDEX('Query List'!$E:$E,MATCH(A17,'Query List'!$A:$A,0))</f>
        <v>Is Coinbase's x402 production-ready, or should we wait for Visa or Mastercard's agent payment products?</v>
      </c>
      <c r="E17" s="9" t="n">
        <v>46308</v>
      </c>
      <c r="F17" s="10" t="s">
        <v>107</v>
      </c>
      <c r="G17" s="10" t="s">
        <v>108</v>
      </c>
      <c r="H17" s="7" t="n">
        <f aca="false">COUNTIFS('Raw Records'!$A:$A,A17,'Raw Records'!$B:$B,B17)</f>
        <v>9</v>
      </c>
      <c r="I17" s="10" t="s">
        <v>126</v>
      </c>
    </row>
    <row r="18" customFormat="false" ht="23.25" hidden="false" customHeight="true" outlineLevel="0" collapsed="false">
      <c r="A18" s="7" t="s">
        <v>72</v>
      </c>
      <c r="B18" s="7" t="s">
        <v>110</v>
      </c>
      <c r="C18" s="7" t="str">
        <f aca="false">INDEX('Query List'!$D:$D,MATCH(A18,'Query List'!$A:$A,0))</f>
        <v>N</v>
      </c>
      <c r="D18" s="7" t="str">
        <f aca="false">INDEX('Query List'!$E:$E,MATCH(A18,'Query List'!$A:$A,0))</f>
        <v>Is Coinbase's x402 production-ready, or should we wait for Visa or Mastercard's agent payment products?</v>
      </c>
      <c r="E18" s="9" t="n">
        <v>46308</v>
      </c>
      <c r="F18" s="10" t="s">
        <v>107</v>
      </c>
      <c r="G18" s="10" t="s">
        <v>108</v>
      </c>
      <c r="H18" s="7" t="n">
        <f aca="false">COUNTIFS('Raw Records'!$A:$A,A18,'Raw Records'!$B:$B,B18)</f>
        <v>9</v>
      </c>
      <c r="I18" s="10" t="s">
        <v>127</v>
      </c>
    </row>
    <row r="19" customFormat="false" ht="23.25" hidden="false" customHeight="true" outlineLevel="0" collapsed="false">
      <c r="A19" s="7" t="s">
        <v>72</v>
      </c>
      <c r="B19" s="7" t="s">
        <v>112</v>
      </c>
      <c r="C19" s="7" t="str">
        <f aca="false">INDEX('Query List'!$D:$D,MATCH(A19,'Query List'!$A:$A,0))</f>
        <v>N</v>
      </c>
      <c r="D19" s="7" t="str">
        <f aca="false">INDEX('Query List'!$E:$E,MATCH(A19,'Query List'!$A:$A,0))</f>
        <v>Is Coinbase's x402 production-ready, or should we wait for Visa or Mastercard's agent payment products?</v>
      </c>
      <c r="E19" s="9" t="n">
        <v>46308</v>
      </c>
      <c r="F19" s="10" t="s">
        <v>107</v>
      </c>
      <c r="G19" s="10" t="s">
        <v>108</v>
      </c>
      <c r="H19" s="7" t="n">
        <f aca="false">COUNTIFS('Raw Records'!$A:$A,A19,'Raw Records'!$B:$B,B19)</f>
        <v>15</v>
      </c>
      <c r="I19" s="10" t="s">
        <v>128</v>
      </c>
    </row>
    <row r="20" customFormat="false" ht="23.25" hidden="false" customHeight="true" outlineLevel="0" collapsed="false">
      <c r="A20" s="7" t="s">
        <v>75</v>
      </c>
      <c r="B20" s="7" t="s">
        <v>106</v>
      </c>
      <c r="C20" s="7" t="str">
        <f aca="false">INDEX('Query List'!$D:$D,MATCH(A20,'Query List'!$A:$A,0))</f>
        <v>Y</v>
      </c>
      <c r="D20" s="7" t="str">
        <f aca="false">INDEX('Query List'!$E:$E,MATCH(A20,'Query List'!$A:$A,0))</f>
        <v>How much real usage does x402 have right now? I keep seeing very different transaction and volume numbers.</v>
      </c>
      <c r="E20" s="9" t="n">
        <v>46308</v>
      </c>
      <c r="F20" s="10" t="s">
        <v>107</v>
      </c>
      <c r="G20" s="10" t="s">
        <v>108</v>
      </c>
      <c r="H20" s="7" t="n">
        <f aca="false">COUNTIFS('Raw Records'!$A:$A,A20,'Raw Records'!$B:$B,B20)</f>
        <v>9</v>
      </c>
      <c r="I20" s="10" t="s">
        <v>129</v>
      </c>
    </row>
    <row r="21" customFormat="false" ht="23.25" hidden="false" customHeight="true" outlineLevel="0" collapsed="false">
      <c r="A21" s="7" t="s">
        <v>75</v>
      </c>
      <c r="B21" s="7" t="s">
        <v>110</v>
      </c>
      <c r="C21" s="7" t="str">
        <f aca="false">INDEX('Query List'!$D:$D,MATCH(A21,'Query List'!$A:$A,0))</f>
        <v>Y</v>
      </c>
      <c r="D21" s="7" t="str">
        <f aca="false">INDEX('Query List'!$E:$E,MATCH(A21,'Query List'!$A:$A,0))</f>
        <v>How much real usage does x402 have right now? I keep seeing very different transaction and volume numbers.</v>
      </c>
      <c r="E21" s="9" t="n">
        <v>46308</v>
      </c>
      <c r="F21" s="10" t="s">
        <v>107</v>
      </c>
      <c r="G21" s="10" t="s">
        <v>108</v>
      </c>
      <c r="H21" s="7" t="n">
        <f aca="false">COUNTIFS('Raw Records'!$A:$A,A21,'Raw Records'!$B:$B,B21)</f>
        <v>9</v>
      </c>
      <c r="I21" s="10" t="s">
        <v>130</v>
      </c>
    </row>
    <row r="22" customFormat="false" ht="23.25" hidden="false" customHeight="true" outlineLevel="0" collapsed="false">
      <c r="A22" s="7" t="s">
        <v>75</v>
      </c>
      <c r="B22" s="7" t="s">
        <v>112</v>
      </c>
      <c r="C22" s="7" t="str">
        <f aca="false">INDEX('Query List'!$D:$D,MATCH(A22,'Query List'!$A:$A,0))</f>
        <v>Y</v>
      </c>
      <c r="D22" s="7" t="str">
        <f aca="false">INDEX('Query List'!$E:$E,MATCH(A22,'Query List'!$A:$A,0))</f>
        <v>How much real usage does x402 have right now? I keep seeing very different transaction and volume numbers.</v>
      </c>
      <c r="E22" s="9" t="n">
        <v>46308</v>
      </c>
      <c r="F22" s="10" t="s">
        <v>107</v>
      </c>
      <c r="G22" s="10" t="s">
        <v>108</v>
      </c>
      <c r="H22" s="7" t="n">
        <f aca="false">COUNTIFS('Raw Records'!$A:$A,A22,'Raw Records'!$B:$B,B22)</f>
        <v>14</v>
      </c>
      <c r="I22" s="10" t="s">
        <v>131</v>
      </c>
    </row>
    <row r="23" customFormat="false" ht="15" hidden="false" customHeight="true" outlineLevel="0" collapsed="false">
      <c r="A23" s="7" t="s">
        <v>79</v>
      </c>
      <c r="B23" s="7" t="s">
        <v>106</v>
      </c>
      <c r="C23" s="7" t="str">
        <f aca="false">INDEX('Query List'!$D:$D,MATCH(A23,'Query List'!$A:$A,0))</f>
        <v>N</v>
      </c>
      <c r="D23" s="7" t="str">
        <f aca="false">INDEX('Query List'!$E:$E,MATCH(A23,'Query List'!$A:$A,0))</f>
        <v>What are the most reliable sources for data on AI agent payment volumes?</v>
      </c>
      <c r="E23" s="9" t="n">
        <v>46308</v>
      </c>
      <c r="F23" s="10" t="s">
        <v>107</v>
      </c>
      <c r="G23" s="10" t="s">
        <v>108</v>
      </c>
      <c r="H23" s="7" t="n">
        <f aca="false">COUNTIFS('Raw Records'!$A:$A,A23,'Raw Records'!$B:$B,B23)</f>
        <v>9</v>
      </c>
      <c r="I23" s="10" t="s">
        <v>132</v>
      </c>
    </row>
    <row r="24" customFormat="false" ht="15" hidden="false" customHeight="true" outlineLevel="0" collapsed="false">
      <c r="A24" s="7" t="s">
        <v>79</v>
      </c>
      <c r="B24" s="7" t="s">
        <v>110</v>
      </c>
      <c r="C24" s="7" t="str">
        <f aca="false">INDEX('Query List'!$D:$D,MATCH(A24,'Query List'!$A:$A,0))</f>
        <v>N</v>
      </c>
      <c r="D24" s="7" t="str">
        <f aca="false">INDEX('Query List'!$E:$E,MATCH(A24,'Query List'!$A:$A,0))</f>
        <v>What are the most reliable sources for data on AI agent payment volumes?</v>
      </c>
      <c r="E24" s="9" t="n">
        <v>46308</v>
      </c>
      <c r="F24" s="10" t="s">
        <v>107</v>
      </c>
      <c r="G24" s="10" t="s">
        <v>108</v>
      </c>
      <c r="H24" s="7" t="n">
        <f aca="false">COUNTIFS('Raw Records'!$A:$A,A24,'Raw Records'!$B:$B,B24)</f>
        <v>14</v>
      </c>
      <c r="I24" s="10" t="s">
        <v>133</v>
      </c>
    </row>
    <row r="25" customFormat="false" ht="15" hidden="false" customHeight="true" outlineLevel="0" collapsed="false">
      <c r="A25" s="7" t="s">
        <v>79</v>
      </c>
      <c r="B25" s="7" t="s">
        <v>112</v>
      </c>
      <c r="C25" s="7" t="str">
        <f aca="false">INDEX('Query List'!$D:$D,MATCH(A25,'Query List'!$A:$A,0))</f>
        <v>N</v>
      </c>
      <c r="D25" s="7" t="str">
        <f aca="false">INDEX('Query List'!$E:$E,MATCH(A25,'Query List'!$A:$A,0))</f>
        <v>What are the most reliable sources for data on AI agent payment volumes?</v>
      </c>
      <c r="E25" s="9" t="n">
        <v>46308</v>
      </c>
      <c r="F25" s="10" t="s">
        <v>107</v>
      </c>
      <c r="G25" s="10" t="s">
        <v>108</v>
      </c>
      <c r="H25" s="7" t="n">
        <f aca="false">COUNTIFS('Raw Records'!$A:$A,A25,'Raw Records'!$B:$B,B25)</f>
        <v>8</v>
      </c>
      <c r="I25" s="10" t="s">
        <v>134</v>
      </c>
    </row>
    <row r="26" customFormat="false" ht="23.25" hidden="false" customHeight="true" outlineLevel="0" collapsed="false">
      <c r="A26" s="7" t="s">
        <v>82</v>
      </c>
      <c r="B26" s="7" t="s">
        <v>106</v>
      </c>
      <c r="C26" s="7" t="str">
        <f aca="false">INDEX('Query List'!$D:$D,MATCH(A26,'Query List'!$A:$A,0))</f>
        <v>Y</v>
      </c>
      <c r="D26" s="7" t="str">
        <f aca="false">INDEX('Query List'!$E:$E,MATCH(A26,'Query List'!$A:$A,0))</f>
        <v>We're considering letting AI agents make small purchases for our team. Which payment providers have the best controls for this?</v>
      </c>
      <c r="E26" s="9" t="n">
        <v>46308</v>
      </c>
      <c r="F26" s="10" t="s">
        <v>107</v>
      </c>
      <c r="G26" s="10" t="s">
        <v>108</v>
      </c>
      <c r="H26" s="7" t="n">
        <f aca="false">COUNTIFS('Raw Records'!$A:$A,A26,'Raw Records'!$B:$B,B26)</f>
        <v>6</v>
      </c>
      <c r="I26" s="10" t="s">
        <v>135</v>
      </c>
    </row>
    <row r="27" customFormat="false" ht="23.25" hidden="false" customHeight="true" outlineLevel="0" collapsed="false">
      <c r="A27" s="7" t="s">
        <v>82</v>
      </c>
      <c r="B27" s="7" t="s">
        <v>110</v>
      </c>
      <c r="C27" s="7" t="str">
        <f aca="false">INDEX('Query List'!$D:$D,MATCH(A27,'Query List'!$A:$A,0))</f>
        <v>Y</v>
      </c>
      <c r="D27" s="7" t="str">
        <f aca="false">INDEX('Query List'!$E:$E,MATCH(A27,'Query List'!$A:$A,0))</f>
        <v>We're considering letting AI agents make small purchases for our team. Which payment providers have the best controls for this?</v>
      </c>
      <c r="E27" s="9" t="n">
        <v>46308</v>
      </c>
      <c r="F27" s="10" t="s">
        <v>107</v>
      </c>
      <c r="G27" s="10" t="s">
        <v>108</v>
      </c>
      <c r="H27" s="7" t="n">
        <f aca="false">COUNTIFS('Raw Records'!$A:$A,A27,'Raw Records'!$B:$B,B27)</f>
        <v>6</v>
      </c>
      <c r="I27" s="10" t="s">
        <v>136</v>
      </c>
    </row>
    <row r="28" customFormat="false" ht="23.25" hidden="false" customHeight="true" outlineLevel="0" collapsed="false">
      <c r="A28" s="7" t="s">
        <v>82</v>
      </c>
      <c r="B28" s="7" t="s">
        <v>112</v>
      </c>
      <c r="C28" s="7" t="str">
        <f aca="false">INDEX('Query List'!$D:$D,MATCH(A28,'Query List'!$A:$A,0))</f>
        <v>Y</v>
      </c>
      <c r="D28" s="7" t="str">
        <f aca="false">INDEX('Query List'!$E:$E,MATCH(A28,'Query List'!$A:$A,0))</f>
        <v>We're considering letting AI agents make small purchases for our team. Which payment providers have the best controls for this?</v>
      </c>
      <c r="E28" s="9" t="n">
        <v>46308</v>
      </c>
      <c r="F28" s="10" t="s">
        <v>107</v>
      </c>
      <c r="G28" s="10" t="s">
        <v>108</v>
      </c>
      <c r="H28" s="7" t="n">
        <f aca="false">COUNTIFS('Raw Records'!$A:$A,A28,'Raw Records'!$B:$B,B28)</f>
        <v>10</v>
      </c>
      <c r="I28" s="10" t="s">
        <v>137</v>
      </c>
    </row>
    <row r="29" customFormat="false" ht="23.25" hidden="false" customHeight="true" outlineLevel="0" collapsed="false">
      <c r="A29" s="7" t="s">
        <v>85</v>
      </c>
      <c r="B29" s="7" t="s">
        <v>106</v>
      </c>
      <c r="C29" s="7" t="str">
        <f aca="false">INDEX('Query List'!$D:$D,MATCH(A29,'Query List'!$A:$A,0))</f>
        <v>N</v>
      </c>
      <c r="D29" s="7" t="str">
        <f aca="false">INDEX('Query List'!$E:$E,MATCH(A29,'Query List'!$A:$A,0))</f>
        <v>A client wants their content paid for when AI crawlers access it. What tools or services let a publisher charge AI bots?</v>
      </c>
      <c r="E29" s="9" t="n">
        <v>46308</v>
      </c>
      <c r="F29" s="10" t="s">
        <v>107</v>
      </c>
      <c r="G29" s="10" t="s">
        <v>108</v>
      </c>
      <c r="H29" s="7" t="n">
        <f aca="false">COUNTIFS('Raw Records'!$A:$A,A29,'Raw Records'!$B:$B,B29)</f>
        <v>4</v>
      </c>
      <c r="I29" s="10" t="s">
        <v>138</v>
      </c>
    </row>
    <row r="30" customFormat="false" ht="23.25" hidden="false" customHeight="true" outlineLevel="0" collapsed="false">
      <c r="A30" s="7" t="s">
        <v>85</v>
      </c>
      <c r="B30" s="7" t="s">
        <v>110</v>
      </c>
      <c r="C30" s="7" t="str">
        <f aca="false">INDEX('Query List'!$D:$D,MATCH(A30,'Query List'!$A:$A,0))</f>
        <v>N</v>
      </c>
      <c r="D30" s="7" t="str">
        <f aca="false">INDEX('Query List'!$E:$E,MATCH(A30,'Query List'!$A:$A,0))</f>
        <v>A client wants their content paid for when AI crawlers access it. What tools or services let a publisher charge AI bots?</v>
      </c>
      <c r="E30" s="9" t="n">
        <v>46308</v>
      </c>
      <c r="F30" s="10" t="s">
        <v>107</v>
      </c>
      <c r="G30" s="10" t="s">
        <v>108</v>
      </c>
      <c r="H30" s="7" t="n">
        <f aca="false">COUNTIFS('Raw Records'!$A:$A,A30,'Raw Records'!$B:$B,B30)</f>
        <v>11</v>
      </c>
      <c r="I30" s="10" t="s">
        <v>139</v>
      </c>
    </row>
    <row r="31" customFormat="false" ht="23.25" hidden="false" customHeight="true" outlineLevel="0" collapsed="false">
      <c r="A31" s="7" t="s">
        <v>85</v>
      </c>
      <c r="B31" s="7" t="s">
        <v>112</v>
      </c>
      <c r="C31" s="7" t="str">
        <f aca="false">INDEX('Query List'!$D:$D,MATCH(A31,'Query List'!$A:$A,0))</f>
        <v>N</v>
      </c>
      <c r="D31" s="7" t="str">
        <f aca="false">INDEX('Query List'!$E:$E,MATCH(A31,'Query List'!$A:$A,0))</f>
        <v>A client wants their content paid for when AI crawlers access it. What tools or services let a publisher charge AI bots?</v>
      </c>
      <c r="E31" s="9" t="n">
        <v>46308</v>
      </c>
      <c r="F31" s="10" t="s">
        <v>107</v>
      </c>
      <c r="G31" s="10" t="s">
        <v>108</v>
      </c>
      <c r="H31" s="7" t="n">
        <f aca="false">COUNTIFS('Raw Records'!$A:$A,A31,'Raw Records'!$B:$B,B31)</f>
        <v>9</v>
      </c>
      <c r="I31" s="10" t="s">
        <v>140</v>
      </c>
    </row>
    <row r="32" customFormat="false" ht="15" hidden="false" customHeight="true" outlineLevel="0" collapsed="false">
      <c r="A32" s="7" t="s">
        <v>88</v>
      </c>
      <c r="B32" s="7" t="s">
        <v>106</v>
      </c>
      <c r="C32" s="7" t="str">
        <f aca="false">INDEX('Query List'!$D:$D,MATCH(A32,'Query List'!$A:$A,0))</f>
        <v>N</v>
      </c>
      <c r="D32" s="7" t="str">
        <f aca="false">INDEX('Query List'!$E:$E,MATCH(A32,'Query List'!$A:$A,0))</f>
        <v>What's the cheapest way to accept micropayments under $1 from AI agents?</v>
      </c>
      <c r="E32" s="9" t="n">
        <v>46309</v>
      </c>
      <c r="F32" s="10" t="s">
        <v>107</v>
      </c>
      <c r="G32" s="10" t="s">
        <v>108</v>
      </c>
      <c r="H32" s="7" t="n">
        <f aca="false">COUNTIFS('Raw Records'!$A:$A,A32,'Raw Records'!$B:$B,B32)</f>
        <v>9</v>
      </c>
      <c r="I32" s="10" t="s">
        <v>141</v>
      </c>
    </row>
    <row r="33" customFormat="false" ht="15" hidden="false" customHeight="true" outlineLevel="0" collapsed="false">
      <c r="A33" s="7" t="s">
        <v>88</v>
      </c>
      <c r="B33" s="7" t="s">
        <v>110</v>
      </c>
      <c r="C33" s="7" t="str">
        <f aca="false">INDEX('Query List'!$D:$D,MATCH(A33,'Query List'!$A:$A,0))</f>
        <v>N</v>
      </c>
      <c r="D33" s="7" t="str">
        <f aca="false">INDEX('Query List'!$E:$E,MATCH(A33,'Query List'!$A:$A,0))</f>
        <v>What's the cheapest way to accept micropayments under $1 from AI agents?</v>
      </c>
      <c r="E33" s="9" t="n">
        <v>46309</v>
      </c>
      <c r="F33" s="10" t="s">
        <v>107</v>
      </c>
      <c r="G33" s="10" t="s">
        <v>108</v>
      </c>
      <c r="H33" s="7" t="n">
        <f aca="false">COUNTIFS('Raw Records'!$A:$A,A33,'Raw Records'!$B:$B,B33)</f>
        <v>9</v>
      </c>
      <c r="I33" s="10" t="s">
        <v>142</v>
      </c>
    </row>
    <row r="34" customFormat="false" ht="15" hidden="false" customHeight="true" outlineLevel="0" collapsed="false">
      <c r="A34" s="7" t="s">
        <v>88</v>
      </c>
      <c r="B34" s="7" t="s">
        <v>112</v>
      </c>
      <c r="C34" s="7" t="str">
        <f aca="false">INDEX('Query List'!$D:$D,MATCH(A34,'Query List'!$A:$A,0))</f>
        <v>N</v>
      </c>
      <c r="D34" s="7" t="str">
        <f aca="false">INDEX('Query List'!$E:$E,MATCH(A34,'Query List'!$A:$A,0))</f>
        <v>What's the cheapest way to accept micropayments under $1 from AI agents?</v>
      </c>
      <c r="E34" s="9" t="n">
        <v>46309</v>
      </c>
      <c r="F34" s="10" t="s">
        <v>107</v>
      </c>
      <c r="G34" s="10" t="s">
        <v>108</v>
      </c>
      <c r="H34" s="7" t="n">
        <f aca="false">COUNTIFS('Raw Records'!$A:$A,A34,'Raw Records'!$B:$B,B34)</f>
        <v>15</v>
      </c>
      <c r="I34" s="10" t="s">
        <v>143</v>
      </c>
    </row>
    <row r="35" customFormat="false" ht="23.25" hidden="false" customHeight="true" outlineLevel="0" collapsed="false">
      <c r="A35" s="7" t="s">
        <v>91</v>
      </c>
      <c r="B35" s="7" t="s">
        <v>106</v>
      </c>
      <c r="C35" s="7" t="str">
        <f aca="false">INDEX('Query List'!$D:$D,MATCH(A35,'Query List'!$A:$A,0))</f>
        <v>Y</v>
      </c>
      <c r="D35" s="7" t="str">
        <f aca="false">INDEX('Query List'!$E:$E,MATCH(A35,'Query List'!$A:$A,0))</f>
        <v>We're a UK company. Can we legally accept stablecoin payments from AI agents, and which providers support UK businesses?</v>
      </c>
      <c r="E35" s="9" t="n">
        <v>46309</v>
      </c>
      <c r="F35" s="10" t="s">
        <v>107</v>
      </c>
      <c r="G35" s="10" t="s">
        <v>108</v>
      </c>
      <c r="H35" s="7" t="n">
        <f aca="false">COUNTIFS('Raw Records'!$A:$A,A35,'Raw Records'!$B:$B,B35)</f>
        <v>12</v>
      </c>
      <c r="I35" s="10" t="s">
        <v>144</v>
      </c>
    </row>
    <row r="36" customFormat="false" ht="23.25" hidden="false" customHeight="true" outlineLevel="0" collapsed="false">
      <c r="A36" s="7" t="s">
        <v>91</v>
      </c>
      <c r="B36" s="7" t="s">
        <v>110</v>
      </c>
      <c r="C36" s="7" t="str">
        <f aca="false">INDEX('Query List'!$D:$D,MATCH(A36,'Query List'!$A:$A,0))</f>
        <v>Y</v>
      </c>
      <c r="D36" s="7" t="str">
        <f aca="false">INDEX('Query List'!$E:$E,MATCH(A36,'Query List'!$A:$A,0))</f>
        <v>We're a UK company. Can we legally accept stablecoin payments from AI agents, and which providers support UK businesses?</v>
      </c>
      <c r="E36" s="9" t="n">
        <v>46309</v>
      </c>
      <c r="F36" s="10" t="s">
        <v>107</v>
      </c>
      <c r="G36" s="10" t="s">
        <v>108</v>
      </c>
      <c r="H36" s="7" t="n">
        <f aca="false">COUNTIFS('Raw Records'!$A:$A,A36,'Raw Records'!$B:$B,B36)</f>
        <v>10</v>
      </c>
      <c r="I36" s="10" t="s">
        <v>145</v>
      </c>
    </row>
    <row r="37" customFormat="false" ht="23.25" hidden="false" customHeight="true" outlineLevel="0" collapsed="false">
      <c r="A37" s="7" t="s">
        <v>91</v>
      </c>
      <c r="B37" s="7" t="s">
        <v>112</v>
      </c>
      <c r="C37" s="7" t="str">
        <f aca="false">INDEX('Query List'!$D:$D,MATCH(A37,'Query List'!$A:$A,0))</f>
        <v>Y</v>
      </c>
      <c r="D37" s="7" t="str">
        <f aca="false">INDEX('Query List'!$E:$E,MATCH(A37,'Query List'!$A:$A,0))</f>
        <v>We're a UK company. Can we legally accept stablecoin payments from AI agents, and which providers support UK businesses?</v>
      </c>
      <c r="E37" s="9" t="n">
        <v>46309</v>
      </c>
      <c r="F37" s="10" t="s">
        <v>107</v>
      </c>
      <c r="G37" s="10" t="s">
        <v>108</v>
      </c>
      <c r="H37" s="7" t="n">
        <f aca="false">COUNTIFS('Raw Records'!$A:$A,A37,'Raw Records'!$B:$B,B37)</f>
        <v>12</v>
      </c>
      <c r="I37" s="10" t="s">
        <v>146</v>
      </c>
    </row>
    <row r="38" customFormat="false" ht="23.25" hidden="false" customHeight="true" outlineLevel="0" collapsed="false">
      <c r="A38" s="7" t="s">
        <v>94</v>
      </c>
      <c r="B38" s="7" t="s">
        <v>106</v>
      </c>
      <c r="C38" s="7" t="str">
        <f aca="false">INDEX('Query List'!$D:$D,MATCH(A38,'Query List'!$A:$A,0))</f>
        <v>N</v>
      </c>
      <c r="D38" s="7" t="str">
        <f aca="false">INDEX('Query List'!$E:$E,MATCH(A38,'Query List'!$A:$A,0))</f>
        <v>Which wallets or infrastructure providers let an AI agent hold funds and pay on its own?</v>
      </c>
      <c r="E38" s="9" t="n">
        <v>46309</v>
      </c>
      <c r="F38" s="10" t="s">
        <v>107</v>
      </c>
      <c r="G38" s="10" t="s">
        <v>108</v>
      </c>
      <c r="H38" s="7" t="n">
        <f aca="false">COUNTIFS('Raw Records'!$A:$A,A38,'Raw Records'!$B:$B,B38)</f>
        <v>8</v>
      </c>
      <c r="I38" s="10" t="s">
        <v>147</v>
      </c>
    </row>
    <row r="39" customFormat="false" ht="23.25" hidden="false" customHeight="true" outlineLevel="0" collapsed="false">
      <c r="A39" s="7" t="s">
        <v>94</v>
      </c>
      <c r="B39" s="7" t="s">
        <v>110</v>
      </c>
      <c r="C39" s="7" t="str">
        <f aca="false">INDEX('Query List'!$D:$D,MATCH(A39,'Query List'!$A:$A,0))</f>
        <v>N</v>
      </c>
      <c r="D39" s="7" t="str">
        <f aca="false">INDEX('Query List'!$E:$E,MATCH(A39,'Query List'!$A:$A,0))</f>
        <v>Which wallets or infrastructure providers let an AI agent hold funds and pay on its own?</v>
      </c>
      <c r="E39" s="9" t="n">
        <v>46309</v>
      </c>
      <c r="F39" s="10" t="s">
        <v>107</v>
      </c>
      <c r="G39" s="10" t="s">
        <v>108</v>
      </c>
      <c r="H39" s="7" t="n">
        <f aca="false">COUNTIFS('Raw Records'!$A:$A,A39,'Raw Records'!$B:$B,B39)</f>
        <v>15</v>
      </c>
      <c r="I39" s="10" t="s">
        <v>148</v>
      </c>
    </row>
    <row r="40" customFormat="false" ht="23.25" hidden="false" customHeight="true" outlineLevel="0" collapsed="false">
      <c r="A40" s="7" t="s">
        <v>94</v>
      </c>
      <c r="B40" s="7" t="s">
        <v>112</v>
      </c>
      <c r="C40" s="7" t="str">
        <f aca="false">INDEX('Query List'!$D:$D,MATCH(A40,'Query List'!$A:$A,0))</f>
        <v>N</v>
      </c>
      <c r="D40" s="7" t="str">
        <f aca="false">INDEX('Query List'!$E:$E,MATCH(A40,'Query List'!$A:$A,0))</f>
        <v>Which wallets or infrastructure providers let an AI agent hold funds and pay on its own?</v>
      </c>
      <c r="E40" s="9" t="n">
        <v>46309</v>
      </c>
      <c r="F40" s="10" t="s">
        <v>107</v>
      </c>
      <c r="G40" s="10" t="s">
        <v>108</v>
      </c>
      <c r="H40" s="7" t="n">
        <f aca="false">COUNTIFS('Raw Records'!$A:$A,A40,'Raw Records'!$B:$B,B40)</f>
        <v>15</v>
      </c>
      <c r="I40" s="10" t="s">
        <v>149</v>
      </c>
    </row>
    <row r="41" customFormat="false" ht="23.25" hidden="false" customHeight="true" outlineLevel="0" collapsed="false">
      <c r="A41" s="7" t="s">
        <v>97</v>
      </c>
      <c r="B41" s="7" t="s">
        <v>106</v>
      </c>
      <c r="C41" s="7" t="str">
        <f aca="false">INDEX('Query List'!$D:$D,MATCH(A41,'Query List'!$A:$A,0))</f>
        <v>Y</v>
      </c>
      <c r="D41" s="7" t="str">
        <f aca="false">INDEX('Query List'!$E:$E,MATCH(A41,'Query List'!$A:$A,0))</f>
        <v>Is agentic commerce actually happening, or is it mostly hype? Give me the real numbers.</v>
      </c>
      <c r="E41" s="9" t="n">
        <v>46309</v>
      </c>
      <c r="F41" s="10" t="s">
        <v>107</v>
      </c>
      <c r="G41" s="10" t="s">
        <v>108</v>
      </c>
      <c r="H41" s="7" t="n">
        <f aca="false">COUNTIFS('Raw Records'!$A:$A,A41,'Raw Records'!$B:$B,B41)</f>
        <v>11</v>
      </c>
      <c r="I41" s="10" t="s">
        <v>150</v>
      </c>
    </row>
    <row r="42" customFormat="false" ht="23.25" hidden="false" customHeight="true" outlineLevel="0" collapsed="false">
      <c r="A42" s="7" t="s">
        <v>97</v>
      </c>
      <c r="B42" s="7" t="s">
        <v>110</v>
      </c>
      <c r="C42" s="7" t="str">
        <f aca="false">INDEX('Query List'!$D:$D,MATCH(A42,'Query List'!$A:$A,0))</f>
        <v>Y</v>
      </c>
      <c r="D42" s="7" t="str">
        <f aca="false">INDEX('Query List'!$E:$E,MATCH(A42,'Query List'!$A:$A,0))</f>
        <v>Is agentic commerce actually happening, or is it mostly hype? Give me the real numbers.</v>
      </c>
      <c r="E42" s="9" t="n">
        <v>46309</v>
      </c>
      <c r="F42" s="10" t="s">
        <v>107</v>
      </c>
      <c r="G42" s="10" t="s">
        <v>108</v>
      </c>
      <c r="H42" s="7" t="n">
        <f aca="false">COUNTIFS('Raw Records'!$A:$A,A42,'Raw Records'!$B:$B,B42)</f>
        <v>13</v>
      </c>
      <c r="I42" s="10" t="s">
        <v>151</v>
      </c>
    </row>
    <row r="43" customFormat="false" ht="23.25" hidden="false" customHeight="true" outlineLevel="0" collapsed="false">
      <c r="A43" s="7" t="s">
        <v>97</v>
      </c>
      <c r="B43" s="7" t="s">
        <v>112</v>
      </c>
      <c r="C43" s="7" t="str">
        <f aca="false">INDEX('Query List'!$D:$D,MATCH(A43,'Query List'!$A:$A,0))</f>
        <v>Y</v>
      </c>
      <c r="D43" s="7" t="str">
        <f aca="false">INDEX('Query List'!$E:$E,MATCH(A43,'Query List'!$A:$A,0))</f>
        <v>Is agentic commerce actually happening, or is it mostly hype? Give me the real numbers.</v>
      </c>
      <c r="E43" s="9" t="n">
        <v>46309</v>
      </c>
      <c r="F43" s="10" t="s">
        <v>107</v>
      </c>
      <c r="G43" s="10" t="s">
        <v>108</v>
      </c>
      <c r="H43" s="7" t="n">
        <f aca="false">COUNTIFS('Raw Records'!$A:$A,A43,'Raw Records'!$B:$B,B43)</f>
        <v>19</v>
      </c>
      <c r="I43" s="10" t="s">
        <v>152</v>
      </c>
    </row>
  </sheetData>
  <dataValidations count="2">
    <dataValidation allowBlank="true" errorStyle="stop" operator="between" showDropDown="false" showErrorMessage="false" showInputMessage="false" sqref="F2:F43" type="list">
      <formula1>"Not run,Complete,No answer,Blocked/refused"</formula1>
      <formula2>0</formula2>
    </dataValidation>
    <dataValidation allowBlank="true" errorStyle="stop" operator="between" showDropDown="false" showErrorMessage="false" showInputMessage="false" sqref="G2:G43" type="list">
      <formula1>"No,Yes"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6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13"/>
    <col collapsed="false" customWidth="true" hidden="false" outlineLevel="0" max="3" min="3" style="1" width="9"/>
    <col collapsed="false" customWidth="true" hidden="false" outlineLevel="0" max="4" min="4" style="1" width="26"/>
    <col collapsed="false" customWidth="true" hidden="false" outlineLevel="0" max="5" min="5" style="1" width="28"/>
    <col collapsed="false" customWidth="true" hidden="false" outlineLevel="0" max="6" min="6" style="1" width="22"/>
    <col collapsed="false" customWidth="true" hidden="false" outlineLevel="0" max="7" min="7" style="1" width="24"/>
    <col collapsed="false" customWidth="true" hidden="false" outlineLevel="0" max="8" min="8" style="1" width="34"/>
    <col collapsed="false" customWidth="true" hidden="false" outlineLevel="0" max="10" min="9" style="1" width="22"/>
    <col collapsed="false" customWidth="true" hidden="false" outlineLevel="0" max="11" min="11" style="1" width="34"/>
  </cols>
  <sheetData>
    <row r="1" customFormat="false" ht="15" hidden="false" customHeight="true" outlineLevel="0" collapsed="false">
      <c r="A1" s="6" t="s">
        <v>15</v>
      </c>
      <c r="B1" s="6" t="s">
        <v>17</v>
      </c>
      <c r="C1" s="6" t="s">
        <v>19</v>
      </c>
      <c r="D1" s="6" t="s">
        <v>21</v>
      </c>
      <c r="E1" s="6" t="s">
        <v>23</v>
      </c>
      <c r="F1" s="6" t="s">
        <v>25</v>
      </c>
      <c r="G1" s="6" t="s">
        <v>27</v>
      </c>
      <c r="H1" s="6" t="s">
        <v>29</v>
      </c>
      <c r="I1" s="6" t="s">
        <v>31</v>
      </c>
      <c r="J1" s="6" t="s">
        <v>33</v>
      </c>
      <c r="K1" s="6" t="s">
        <v>35</v>
      </c>
    </row>
    <row r="2" customFormat="false" ht="23.25" hidden="false" customHeight="true" outlineLevel="0" collapsed="false">
      <c r="A2" s="11" t="s">
        <v>53</v>
      </c>
      <c r="B2" s="11" t="s">
        <v>110</v>
      </c>
      <c r="C2" s="11" t="s">
        <v>153</v>
      </c>
      <c r="D2" s="11" t="s">
        <v>154</v>
      </c>
      <c r="E2" s="11"/>
      <c r="F2" s="11" t="s">
        <v>155</v>
      </c>
      <c r="G2" s="11" t="s">
        <v>156</v>
      </c>
      <c r="H2" s="11"/>
      <c r="I2" s="11"/>
      <c r="J2" s="11"/>
      <c r="K2" s="11" t="s">
        <v>157</v>
      </c>
    </row>
    <row r="3" customFormat="false" ht="15" hidden="false" customHeight="true" outlineLevel="0" collapsed="false">
      <c r="A3" s="12" t="s">
        <v>53</v>
      </c>
      <c r="B3" s="12" t="s">
        <v>110</v>
      </c>
      <c r="C3" s="12" t="s">
        <v>158</v>
      </c>
      <c r="D3" s="12" t="s">
        <v>159</v>
      </c>
      <c r="E3" s="12"/>
      <c r="F3" s="12" t="s">
        <v>155</v>
      </c>
      <c r="G3" s="12" t="s">
        <v>156</v>
      </c>
      <c r="H3" s="12"/>
      <c r="I3" s="12"/>
      <c r="J3" s="12"/>
      <c r="K3" s="12" t="s">
        <v>160</v>
      </c>
    </row>
    <row r="4" customFormat="false" ht="15" hidden="false" customHeight="true" outlineLevel="0" collapsed="false">
      <c r="A4" s="12" t="s">
        <v>53</v>
      </c>
      <c r="B4" s="12" t="s">
        <v>110</v>
      </c>
      <c r="C4" s="12" t="s">
        <v>161</v>
      </c>
      <c r="D4" s="12" t="s">
        <v>162</v>
      </c>
      <c r="E4" s="12"/>
      <c r="F4" s="12" t="s">
        <v>155</v>
      </c>
      <c r="G4" s="12" t="s">
        <v>156</v>
      </c>
      <c r="H4" s="12"/>
      <c r="I4" s="12"/>
      <c r="J4" s="12"/>
      <c r="K4" s="12"/>
    </row>
    <row r="5" customFormat="false" ht="15" hidden="false" customHeight="true" outlineLevel="0" collapsed="false">
      <c r="A5" s="12" t="s">
        <v>53</v>
      </c>
      <c r="B5" s="12" t="s">
        <v>110</v>
      </c>
      <c r="C5" s="12" t="s">
        <v>163</v>
      </c>
      <c r="D5" s="12" t="s">
        <v>164</v>
      </c>
      <c r="E5" s="12"/>
      <c r="F5" s="12" t="s">
        <v>155</v>
      </c>
      <c r="G5" s="12" t="s">
        <v>156</v>
      </c>
      <c r="H5" s="12"/>
      <c r="I5" s="12"/>
      <c r="J5" s="12"/>
      <c r="K5" s="12"/>
    </row>
    <row r="6" customFormat="false" ht="15" hidden="false" customHeight="true" outlineLevel="0" collapsed="false">
      <c r="A6" s="12" t="s">
        <v>53</v>
      </c>
      <c r="B6" s="12" t="s">
        <v>110</v>
      </c>
      <c r="C6" s="12" t="s">
        <v>165</v>
      </c>
      <c r="D6" s="12" t="s">
        <v>166</v>
      </c>
      <c r="E6" s="12"/>
      <c r="F6" s="12" t="s">
        <v>155</v>
      </c>
      <c r="G6" s="12" t="s">
        <v>156</v>
      </c>
      <c r="H6" s="12"/>
      <c r="I6" s="12"/>
      <c r="J6" s="12"/>
      <c r="K6" s="12"/>
    </row>
    <row r="7" customFormat="false" ht="15" hidden="false" customHeight="true" outlineLevel="0" collapsed="false">
      <c r="A7" s="12" t="s">
        <v>53</v>
      </c>
      <c r="B7" s="12" t="s">
        <v>110</v>
      </c>
      <c r="C7" s="12" t="s">
        <v>167</v>
      </c>
      <c r="D7" s="12" t="s">
        <v>168</v>
      </c>
      <c r="E7" s="12"/>
      <c r="F7" s="12" t="s">
        <v>169</v>
      </c>
      <c r="G7" s="12" t="s">
        <v>156</v>
      </c>
      <c r="H7" s="12"/>
      <c r="I7" s="12"/>
      <c r="J7" s="12"/>
      <c r="K7" s="12" t="s">
        <v>170</v>
      </c>
    </row>
    <row r="8" customFormat="false" ht="15" hidden="false" customHeight="true" outlineLevel="0" collapsed="false">
      <c r="A8" s="12" t="s">
        <v>53</v>
      </c>
      <c r="B8" s="12" t="s">
        <v>110</v>
      </c>
      <c r="C8" s="12" t="s">
        <v>171</v>
      </c>
      <c r="D8" s="12" t="s">
        <v>172</v>
      </c>
      <c r="E8" s="12"/>
      <c r="F8" s="12" t="s">
        <v>173</v>
      </c>
      <c r="G8" s="12" t="s">
        <v>156</v>
      </c>
      <c r="H8" s="12"/>
      <c r="I8" s="12"/>
      <c r="J8" s="12"/>
      <c r="K8" s="12"/>
    </row>
    <row r="9" customFormat="false" ht="15" hidden="false" customHeight="true" outlineLevel="0" collapsed="false">
      <c r="A9" s="12" t="s">
        <v>53</v>
      </c>
      <c r="B9" s="12" t="s">
        <v>110</v>
      </c>
      <c r="C9" s="12" t="s">
        <v>174</v>
      </c>
      <c r="D9" s="12" t="s">
        <v>175</v>
      </c>
      <c r="E9" s="12" t="s">
        <v>176</v>
      </c>
      <c r="F9" s="12" t="s">
        <v>173</v>
      </c>
      <c r="G9" s="12" t="s">
        <v>177</v>
      </c>
      <c r="H9" s="12"/>
      <c r="I9" s="12"/>
      <c r="J9" s="12"/>
      <c r="K9" s="12" t="s">
        <v>178</v>
      </c>
    </row>
    <row r="10" customFormat="false" ht="15" hidden="false" customHeight="true" outlineLevel="0" collapsed="false">
      <c r="A10" s="12" t="s">
        <v>53</v>
      </c>
      <c r="B10" s="12" t="s">
        <v>110</v>
      </c>
      <c r="C10" s="12" t="s">
        <v>179</v>
      </c>
      <c r="D10" s="12" t="s">
        <v>180</v>
      </c>
      <c r="E10" s="12" t="s">
        <v>181</v>
      </c>
      <c r="F10" s="12" t="s">
        <v>173</v>
      </c>
      <c r="G10" s="12" t="s">
        <v>177</v>
      </c>
      <c r="H10" s="12"/>
      <c r="I10" s="12"/>
      <c r="J10" s="12"/>
      <c r="K10" s="12" t="s">
        <v>182</v>
      </c>
    </row>
    <row r="11" customFormat="false" ht="15" hidden="false" customHeight="true" outlineLevel="0" collapsed="false">
      <c r="A11" s="12" t="s">
        <v>53</v>
      </c>
      <c r="B11" s="12" t="s">
        <v>110</v>
      </c>
      <c r="C11" s="12" t="s">
        <v>183</v>
      </c>
      <c r="D11" s="12" t="s">
        <v>184</v>
      </c>
      <c r="E11" s="12"/>
      <c r="F11" s="12" t="s">
        <v>173</v>
      </c>
      <c r="G11" s="12" t="s">
        <v>156</v>
      </c>
      <c r="H11" s="12"/>
      <c r="I11" s="12"/>
      <c r="J11" s="12"/>
      <c r="K11" s="12" t="s">
        <v>185</v>
      </c>
    </row>
    <row r="12" customFormat="false" ht="15" hidden="false" customHeight="true" outlineLevel="0" collapsed="false">
      <c r="A12" s="12" t="s">
        <v>53</v>
      </c>
      <c r="B12" s="12" t="s">
        <v>110</v>
      </c>
      <c r="C12" s="12" t="s">
        <v>186</v>
      </c>
      <c r="D12" s="12" t="s">
        <v>187</v>
      </c>
      <c r="E12" s="12"/>
      <c r="F12" s="12" t="s">
        <v>173</v>
      </c>
      <c r="G12" s="12" t="s">
        <v>156</v>
      </c>
      <c r="H12" s="12"/>
      <c r="I12" s="12"/>
      <c r="J12" s="12"/>
      <c r="K12" s="12"/>
    </row>
    <row r="13" customFormat="false" ht="15" hidden="false" customHeight="true" outlineLevel="0" collapsed="false">
      <c r="A13" s="12" t="s">
        <v>53</v>
      </c>
      <c r="B13" s="12" t="s">
        <v>110</v>
      </c>
      <c r="C13" s="12" t="s">
        <v>188</v>
      </c>
      <c r="D13" s="12" t="s">
        <v>189</v>
      </c>
      <c r="E13" s="12"/>
      <c r="F13" s="12" t="s">
        <v>173</v>
      </c>
      <c r="G13" s="12" t="s">
        <v>156</v>
      </c>
      <c r="H13" s="12"/>
      <c r="I13" s="12"/>
      <c r="J13" s="12"/>
      <c r="K13" s="12"/>
    </row>
    <row r="14" customFormat="false" ht="15" hidden="false" customHeight="true" outlineLevel="0" collapsed="false">
      <c r="A14" s="12" t="s">
        <v>53</v>
      </c>
      <c r="B14" s="12" t="s">
        <v>110</v>
      </c>
      <c r="C14" s="12" t="s">
        <v>190</v>
      </c>
      <c r="D14" s="12" t="s">
        <v>191</v>
      </c>
      <c r="E14" s="12"/>
      <c r="F14" s="12" t="s">
        <v>173</v>
      </c>
      <c r="G14" s="12" t="s">
        <v>156</v>
      </c>
      <c r="H14" s="12"/>
      <c r="I14" s="12"/>
      <c r="J14" s="12"/>
      <c r="K14" s="12"/>
    </row>
    <row r="15" customFormat="false" ht="15" hidden="false" customHeight="true" outlineLevel="0" collapsed="false">
      <c r="A15" s="12" t="s">
        <v>53</v>
      </c>
      <c r="B15" s="12" t="s">
        <v>110</v>
      </c>
      <c r="C15" s="12" t="s">
        <v>192</v>
      </c>
      <c r="D15" s="12" t="s">
        <v>193</v>
      </c>
      <c r="E15" s="12"/>
      <c r="F15" s="12" t="s">
        <v>169</v>
      </c>
      <c r="G15" s="12" t="s">
        <v>156</v>
      </c>
      <c r="H15" s="12"/>
      <c r="I15" s="12"/>
      <c r="J15" s="12"/>
      <c r="K15" s="12"/>
    </row>
    <row r="16" customFormat="false" ht="15" hidden="false" customHeight="true" outlineLevel="0" collapsed="false">
      <c r="A16" s="12" t="s">
        <v>53</v>
      </c>
      <c r="B16" s="12" t="s">
        <v>110</v>
      </c>
      <c r="C16" s="12" t="s">
        <v>194</v>
      </c>
      <c r="D16" s="12" t="s">
        <v>195</v>
      </c>
      <c r="E16" s="12"/>
      <c r="F16" s="12" t="s">
        <v>169</v>
      </c>
      <c r="G16" s="12" t="s">
        <v>156</v>
      </c>
      <c r="H16" s="12"/>
      <c r="I16" s="12"/>
      <c r="J16" s="12"/>
      <c r="K16" s="12" t="s">
        <v>196</v>
      </c>
    </row>
    <row r="17" customFormat="false" ht="15" hidden="false" customHeight="true" outlineLevel="0" collapsed="false">
      <c r="A17" s="12" t="s">
        <v>53</v>
      </c>
      <c r="B17" s="12" t="s">
        <v>110</v>
      </c>
      <c r="C17" s="12" t="s">
        <v>197</v>
      </c>
      <c r="D17" s="12" t="s">
        <v>198</v>
      </c>
      <c r="E17" s="12" t="s">
        <v>198</v>
      </c>
      <c r="F17" s="12" t="s">
        <v>199</v>
      </c>
      <c r="G17" s="12" t="s">
        <v>200</v>
      </c>
      <c r="H17" s="12"/>
      <c r="I17" s="12"/>
      <c r="J17" s="12"/>
      <c r="K17" s="12" t="s">
        <v>201</v>
      </c>
    </row>
    <row r="18" customFormat="false" ht="15" hidden="false" customHeight="true" outlineLevel="0" collapsed="false">
      <c r="A18" s="12" t="s">
        <v>53</v>
      </c>
      <c r="B18" s="12" t="s">
        <v>110</v>
      </c>
      <c r="C18" s="12" t="s">
        <v>197</v>
      </c>
      <c r="D18" s="12" t="s">
        <v>202</v>
      </c>
      <c r="E18" s="12" t="s">
        <v>202</v>
      </c>
      <c r="F18" s="12" t="s">
        <v>199</v>
      </c>
      <c r="G18" s="12" t="s">
        <v>200</v>
      </c>
      <c r="H18" s="12"/>
      <c r="I18" s="12"/>
      <c r="J18" s="12"/>
      <c r="K18" s="12" t="s">
        <v>203</v>
      </c>
    </row>
    <row r="19" customFormat="false" ht="15" hidden="false" customHeight="true" outlineLevel="0" collapsed="false">
      <c r="A19" s="12" t="s">
        <v>53</v>
      </c>
      <c r="B19" s="12" t="s">
        <v>110</v>
      </c>
      <c r="C19" s="12" t="s">
        <v>197</v>
      </c>
      <c r="D19" s="12" t="s">
        <v>204</v>
      </c>
      <c r="E19" s="12" t="s">
        <v>204</v>
      </c>
      <c r="F19" s="12" t="s">
        <v>173</v>
      </c>
      <c r="G19" s="12" t="s">
        <v>200</v>
      </c>
      <c r="H19" s="12"/>
      <c r="I19" s="12"/>
      <c r="J19" s="12"/>
      <c r="K19" s="12"/>
    </row>
    <row r="20" customFormat="false" ht="15" hidden="false" customHeight="true" outlineLevel="0" collapsed="false">
      <c r="A20" s="12" t="s">
        <v>53</v>
      </c>
      <c r="B20" s="12" t="s">
        <v>110</v>
      </c>
      <c r="C20" s="12" t="s">
        <v>197</v>
      </c>
      <c r="D20" s="12" t="s">
        <v>205</v>
      </c>
      <c r="E20" s="12" t="s">
        <v>205</v>
      </c>
      <c r="F20" s="12" t="s">
        <v>199</v>
      </c>
      <c r="G20" s="12" t="s">
        <v>200</v>
      </c>
      <c r="H20" s="12"/>
      <c r="I20" s="12"/>
      <c r="J20" s="12"/>
      <c r="K20" s="12"/>
    </row>
    <row r="21" customFormat="false" ht="15" hidden="false" customHeight="true" outlineLevel="0" collapsed="false">
      <c r="A21" s="12" t="s">
        <v>53</v>
      </c>
      <c r="B21" s="12" t="s">
        <v>110</v>
      </c>
      <c r="C21" s="12" t="s">
        <v>197</v>
      </c>
      <c r="D21" s="12" t="s">
        <v>206</v>
      </c>
      <c r="E21" s="12" t="s">
        <v>206</v>
      </c>
      <c r="F21" s="12" t="s">
        <v>199</v>
      </c>
      <c r="G21" s="12" t="s">
        <v>200</v>
      </c>
      <c r="H21" s="12"/>
      <c r="I21" s="12"/>
      <c r="J21" s="12"/>
      <c r="K21" s="12" t="s">
        <v>207</v>
      </c>
    </row>
    <row r="22" customFormat="false" ht="15" hidden="false" customHeight="true" outlineLevel="0" collapsed="false">
      <c r="A22" s="12" t="s">
        <v>53</v>
      </c>
      <c r="B22" s="12" t="s">
        <v>106</v>
      </c>
      <c r="C22" s="12" t="s">
        <v>153</v>
      </c>
      <c r="D22" s="12" t="s">
        <v>208</v>
      </c>
      <c r="E22" s="12" t="s">
        <v>209</v>
      </c>
      <c r="F22" s="12" t="s">
        <v>155</v>
      </c>
      <c r="G22" s="12" t="s">
        <v>177</v>
      </c>
      <c r="H22" s="12"/>
      <c r="I22" s="12"/>
      <c r="J22" s="12"/>
      <c r="K22" s="12" t="s">
        <v>210</v>
      </c>
    </row>
    <row r="23" customFormat="false" ht="15" hidden="false" customHeight="true" outlineLevel="0" collapsed="false">
      <c r="A23" s="12" t="s">
        <v>53</v>
      </c>
      <c r="B23" s="12" t="s">
        <v>106</v>
      </c>
      <c r="C23" s="12" t="s">
        <v>158</v>
      </c>
      <c r="D23" s="12" t="s">
        <v>211</v>
      </c>
      <c r="E23" s="12" t="s">
        <v>212</v>
      </c>
      <c r="F23" s="12" t="s">
        <v>155</v>
      </c>
      <c r="G23" s="12" t="s">
        <v>177</v>
      </c>
      <c r="H23" s="12"/>
      <c r="I23" s="12"/>
      <c r="J23" s="12"/>
      <c r="K23" s="12" t="s">
        <v>213</v>
      </c>
    </row>
    <row r="24" customFormat="false" ht="15" hidden="false" customHeight="true" outlineLevel="0" collapsed="false">
      <c r="A24" s="12" t="s">
        <v>53</v>
      </c>
      <c r="B24" s="12" t="s">
        <v>106</v>
      </c>
      <c r="C24" s="12" t="s">
        <v>161</v>
      </c>
      <c r="D24" s="12" t="s">
        <v>214</v>
      </c>
      <c r="E24" s="12" t="s">
        <v>215</v>
      </c>
      <c r="F24" s="12" t="s">
        <v>169</v>
      </c>
      <c r="G24" s="12" t="s">
        <v>177</v>
      </c>
      <c r="H24" s="12"/>
      <c r="I24" s="12"/>
      <c r="J24" s="12"/>
      <c r="K24" s="12" t="s">
        <v>216</v>
      </c>
    </row>
    <row r="25" customFormat="false" ht="15" hidden="false" customHeight="true" outlineLevel="0" collapsed="false">
      <c r="A25" s="12" t="s">
        <v>53</v>
      </c>
      <c r="B25" s="12" t="s">
        <v>106</v>
      </c>
      <c r="C25" s="12" t="s">
        <v>163</v>
      </c>
      <c r="D25" s="12" t="s">
        <v>217</v>
      </c>
      <c r="E25" s="12" t="s">
        <v>218</v>
      </c>
      <c r="F25" s="12" t="s">
        <v>169</v>
      </c>
      <c r="G25" s="12" t="s">
        <v>177</v>
      </c>
      <c r="H25" s="12"/>
      <c r="I25" s="12"/>
      <c r="J25" s="12"/>
      <c r="K25" s="12" t="s">
        <v>216</v>
      </c>
    </row>
    <row r="26" customFormat="false" ht="15" hidden="false" customHeight="true" outlineLevel="0" collapsed="false">
      <c r="A26" s="12" t="s">
        <v>53</v>
      </c>
      <c r="B26" s="12" t="s">
        <v>106</v>
      </c>
      <c r="C26" s="12" t="s">
        <v>165</v>
      </c>
      <c r="D26" s="12" t="s">
        <v>219</v>
      </c>
      <c r="E26" s="12" t="s">
        <v>220</v>
      </c>
      <c r="F26" s="12" t="s">
        <v>221</v>
      </c>
      <c r="G26" s="12" t="s">
        <v>177</v>
      </c>
      <c r="H26" s="12"/>
      <c r="I26" s="12"/>
      <c r="J26" s="12"/>
      <c r="K26" s="12" t="s">
        <v>222</v>
      </c>
    </row>
    <row r="27" customFormat="false" ht="15" hidden="false" customHeight="true" outlineLevel="0" collapsed="false">
      <c r="A27" s="12" t="s">
        <v>53</v>
      </c>
      <c r="B27" s="12" t="s">
        <v>106</v>
      </c>
      <c r="C27" s="12" t="s">
        <v>167</v>
      </c>
      <c r="D27" s="12" t="s">
        <v>164</v>
      </c>
      <c r="E27" s="12" t="s">
        <v>223</v>
      </c>
      <c r="F27" s="12" t="s">
        <v>155</v>
      </c>
      <c r="G27" s="12" t="s">
        <v>177</v>
      </c>
      <c r="H27" s="12"/>
      <c r="I27" s="12"/>
      <c r="J27" s="12"/>
      <c r="K27" s="12" t="s">
        <v>224</v>
      </c>
    </row>
    <row r="28" customFormat="false" ht="15" hidden="false" customHeight="true" outlineLevel="0" collapsed="false">
      <c r="A28" s="12" t="s">
        <v>53</v>
      </c>
      <c r="B28" s="12" t="s">
        <v>106</v>
      </c>
      <c r="C28" s="12" t="s">
        <v>197</v>
      </c>
      <c r="D28" s="12" t="s">
        <v>225</v>
      </c>
      <c r="E28" s="12"/>
      <c r="F28" s="12" t="s">
        <v>173</v>
      </c>
      <c r="G28" s="12" t="s">
        <v>156</v>
      </c>
      <c r="H28" s="12"/>
      <c r="I28" s="12"/>
      <c r="J28" s="12"/>
      <c r="K28" s="12" t="s">
        <v>226</v>
      </c>
    </row>
    <row r="29" customFormat="false" ht="15" hidden="false" customHeight="true" outlineLevel="0" collapsed="false">
      <c r="A29" s="12" t="s">
        <v>53</v>
      </c>
      <c r="B29" s="12" t="s">
        <v>106</v>
      </c>
      <c r="C29" s="12" t="s">
        <v>197</v>
      </c>
      <c r="D29" s="12" t="s">
        <v>227</v>
      </c>
      <c r="E29" s="12"/>
      <c r="F29" s="12" t="s">
        <v>173</v>
      </c>
      <c r="G29" s="12" t="s">
        <v>156</v>
      </c>
      <c r="H29" s="12"/>
      <c r="I29" s="12"/>
      <c r="J29" s="12"/>
      <c r="K29" s="12" t="s">
        <v>226</v>
      </c>
    </row>
    <row r="30" customFormat="false" ht="15" hidden="false" customHeight="true" outlineLevel="0" collapsed="false">
      <c r="A30" s="12" t="s">
        <v>53</v>
      </c>
      <c r="B30" s="12" t="s">
        <v>106</v>
      </c>
      <c r="C30" s="12" t="s">
        <v>197</v>
      </c>
      <c r="D30" s="12" t="s">
        <v>228</v>
      </c>
      <c r="E30" s="12" t="s">
        <v>229</v>
      </c>
      <c r="F30" s="12" t="s">
        <v>169</v>
      </c>
      <c r="G30" s="12" t="s">
        <v>200</v>
      </c>
      <c r="H30" s="12"/>
      <c r="I30" s="12"/>
      <c r="J30" s="12"/>
      <c r="K30" s="12" t="s">
        <v>230</v>
      </c>
    </row>
    <row r="31" customFormat="false" ht="15" hidden="false" customHeight="true" outlineLevel="0" collapsed="false">
      <c r="A31" s="12" t="s">
        <v>53</v>
      </c>
      <c r="B31" s="12" t="s">
        <v>112</v>
      </c>
      <c r="C31" s="12" t="s">
        <v>153</v>
      </c>
      <c r="D31" s="12" t="s">
        <v>154</v>
      </c>
      <c r="E31" s="12"/>
      <c r="F31" s="12" t="s">
        <v>155</v>
      </c>
      <c r="G31" s="12" t="s">
        <v>156</v>
      </c>
      <c r="H31" s="12"/>
      <c r="I31" s="12"/>
      <c r="J31" s="12"/>
      <c r="K31" s="12" t="s">
        <v>231</v>
      </c>
    </row>
    <row r="32" customFormat="false" ht="15" hidden="false" customHeight="true" outlineLevel="0" collapsed="false">
      <c r="A32" s="12" t="s">
        <v>53</v>
      </c>
      <c r="B32" s="12" t="s">
        <v>112</v>
      </c>
      <c r="C32" s="12" t="s">
        <v>158</v>
      </c>
      <c r="D32" s="12" t="s">
        <v>232</v>
      </c>
      <c r="E32" s="12" t="s">
        <v>233</v>
      </c>
      <c r="F32" s="12" t="s">
        <v>155</v>
      </c>
      <c r="G32" s="12" t="s">
        <v>177</v>
      </c>
      <c r="H32" s="12"/>
      <c r="I32" s="12"/>
      <c r="J32" s="12"/>
      <c r="K32" s="12" t="s">
        <v>234</v>
      </c>
    </row>
    <row r="33" customFormat="false" ht="15" hidden="false" customHeight="true" outlineLevel="0" collapsed="false">
      <c r="A33" s="12" t="s">
        <v>53</v>
      </c>
      <c r="B33" s="12" t="s">
        <v>112</v>
      </c>
      <c r="C33" s="12" t="s">
        <v>161</v>
      </c>
      <c r="D33" s="12" t="s">
        <v>235</v>
      </c>
      <c r="E33" s="12"/>
      <c r="F33" s="12" t="s">
        <v>155</v>
      </c>
      <c r="G33" s="12" t="s">
        <v>156</v>
      </c>
      <c r="H33" s="12"/>
      <c r="I33" s="12"/>
      <c r="J33" s="12"/>
      <c r="K33" s="12"/>
    </row>
    <row r="34" customFormat="false" ht="15" hidden="false" customHeight="true" outlineLevel="0" collapsed="false">
      <c r="A34" s="12" t="s">
        <v>53</v>
      </c>
      <c r="B34" s="12" t="s">
        <v>112</v>
      </c>
      <c r="C34" s="12" t="s">
        <v>163</v>
      </c>
      <c r="D34" s="12" t="s">
        <v>164</v>
      </c>
      <c r="E34" s="12"/>
      <c r="F34" s="12" t="s">
        <v>155</v>
      </c>
      <c r="G34" s="12" t="s">
        <v>156</v>
      </c>
      <c r="H34" s="12"/>
      <c r="I34" s="12"/>
      <c r="J34" s="12"/>
      <c r="K34" s="12" t="s">
        <v>236</v>
      </c>
    </row>
    <row r="35" customFormat="false" ht="15" hidden="false" customHeight="true" outlineLevel="0" collapsed="false">
      <c r="A35" s="12" t="s">
        <v>53</v>
      </c>
      <c r="B35" s="12" t="s">
        <v>112</v>
      </c>
      <c r="C35" s="12" t="s">
        <v>165</v>
      </c>
      <c r="D35" s="12" t="s">
        <v>180</v>
      </c>
      <c r="E35" s="12" t="s">
        <v>181</v>
      </c>
      <c r="F35" s="12" t="s">
        <v>173</v>
      </c>
      <c r="G35" s="12" t="s">
        <v>177</v>
      </c>
      <c r="H35" s="12"/>
      <c r="I35" s="12"/>
      <c r="J35" s="12"/>
      <c r="K35" s="12" t="s">
        <v>237</v>
      </c>
    </row>
    <row r="36" customFormat="false" ht="15" hidden="false" customHeight="true" outlineLevel="0" collapsed="false">
      <c r="A36" s="12" t="s">
        <v>53</v>
      </c>
      <c r="B36" s="12" t="s">
        <v>112</v>
      </c>
      <c r="C36" s="12" t="s">
        <v>167</v>
      </c>
      <c r="D36" s="12" t="s">
        <v>238</v>
      </c>
      <c r="E36" s="12" t="s">
        <v>220</v>
      </c>
      <c r="F36" s="12" t="s">
        <v>221</v>
      </c>
      <c r="G36" s="12" t="s">
        <v>177</v>
      </c>
      <c r="H36" s="12"/>
      <c r="I36" s="12"/>
      <c r="J36" s="12"/>
      <c r="K36" s="12" t="s">
        <v>239</v>
      </c>
    </row>
    <row r="37" customFormat="false" ht="15" hidden="false" customHeight="true" outlineLevel="0" collapsed="false">
      <c r="A37" s="12" t="s">
        <v>53</v>
      </c>
      <c r="B37" s="12" t="s">
        <v>112</v>
      </c>
      <c r="C37" s="12" t="s">
        <v>171</v>
      </c>
      <c r="D37" s="12" t="s">
        <v>240</v>
      </c>
      <c r="E37" s="12" t="s">
        <v>241</v>
      </c>
      <c r="F37" s="12" t="s">
        <v>173</v>
      </c>
      <c r="G37" s="12" t="s">
        <v>177</v>
      </c>
      <c r="H37" s="12"/>
      <c r="I37" s="12"/>
      <c r="J37" s="12"/>
      <c r="K37" s="12" t="s">
        <v>242</v>
      </c>
    </row>
    <row r="38" customFormat="false" ht="15" hidden="false" customHeight="true" outlineLevel="0" collapsed="false">
      <c r="A38" s="12" t="s">
        <v>53</v>
      </c>
      <c r="B38" s="12" t="s">
        <v>112</v>
      </c>
      <c r="C38" s="12" t="s">
        <v>174</v>
      </c>
      <c r="D38" s="12" t="s">
        <v>175</v>
      </c>
      <c r="E38" s="12" t="s">
        <v>176</v>
      </c>
      <c r="F38" s="12" t="s">
        <v>173</v>
      </c>
      <c r="G38" s="12" t="s">
        <v>177</v>
      </c>
      <c r="H38" s="12"/>
      <c r="I38" s="12"/>
      <c r="J38" s="12"/>
      <c r="K38" s="12" t="s">
        <v>243</v>
      </c>
    </row>
    <row r="39" customFormat="false" ht="15" hidden="false" customHeight="true" outlineLevel="0" collapsed="false">
      <c r="A39" s="12" t="s">
        <v>53</v>
      </c>
      <c r="B39" s="12" t="s">
        <v>112</v>
      </c>
      <c r="C39" s="12" t="s">
        <v>197</v>
      </c>
      <c r="D39" s="12" t="s">
        <v>244</v>
      </c>
      <c r="E39" s="12"/>
      <c r="F39" s="12" t="s">
        <v>169</v>
      </c>
      <c r="G39" s="12" t="s">
        <v>156</v>
      </c>
      <c r="H39" s="12"/>
      <c r="I39" s="12"/>
      <c r="J39" s="12"/>
      <c r="K39" s="12" t="s">
        <v>245</v>
      </c>
    </row>
    <row r="40" customFormat="false" ht="15" hidden="false" customHeight="true" outlineLevel="0" collapsed="false">
      <c r="A40" s="12" t="s">
        <v>53</v>
      </c>
      <c r="B40" s="12" t="s">
        <v>112</v>
      </c>
      <c r="C40" s="12" t="s">
        <v>197</v>
      </c>
      <c r="D40" s="12" t="s">
        <v>225</v>
      </c>
      <c r="E40" s="12"/>
      <c r="F40" s="12" t="s">
        <v>173</v>
      </c>
      <c r="G40" s="12" t="s">
        <v>156</v>
      </c>
      <c r="H40" s="12"/>
      <c r="I40" s="12"/>
      <c r="J40" s="12"/>
      <c r="K40" s="12" t="s">
        <v>246</v>
      </c>
    </row>
    <row r="41" customFormat="false" ht="15" hidden="false" customHeight="true" outlineLevel="0" collapsed="false">
      <c r="A41" s="12" t="s">
        <v>53</v>
      </c>
      <c r="B41" s="12" t="s">
        <v>112</v>
      </c>
      <c r="C41" s="12" t="s">
        <v>197</v>
      </c>
      <c r="D41" s="12" t="s">
        <v>227</v>
      </c>
      <c r="E41" s="12"/>
      <c r="F41" s="12" t="s">
        <v>173</v>
      </c>
      <c r="G41" s="12" t="s">
        <v>156</v>
      </c>
      <c r="H41" s="12"/>
      <c r="I41" s="12"/>
      <c r="J41" s="12"/>
      <c r="K41" s="12" t="s">
        <v>246</v>
      </c>
    </row>
    <row r="42" customFormat="false" ht="15" hidden="false" customHeight="true" outlineLevel="0" collapsed="false">
      <c r="A42" s="12" t="s">
        <v>53</v>
      </c>
      <c r="B42" s="12" t="s">
        <v>112</v>
      </c>
      <c r="C42" s="12" t="s">
        <v>197</v>
      </c>
      <c r="D42" s="12" t="s">
        <v>195</v>
      </c>
      <c r="E42" s="12"/>
      <c r="F42" s="12" t="s">
        <v>169</v>
      </c>
      <c r="G42" s="12" t="s">
        <v>156</v>
      </c>
      <c r="H42" s="12"/>
      <c r="I42" s="12"/>
      <c r="J42" s="12"/>
      <c r="K42" s="12"/>
    </row>
    <row r="43" customFormat="false" ht="15" hidden="false" customHeight="true" outlineLevel="0" collapsed="false">
      <c r="A43" s="12" t="s">
        <v>53</v>
      </c>
      <c r="B43" s="12" t="s">
        <v>112</v>
      </c>
      <c r="C43" s="12" t="s">
        <v>197</v>
      </c>
      <c r="D43" s="12" t="s">
        <v>247</v>
      </c>
      <c r="E43" s="12"/>
      <c r="F43" s="12" t="s">
        <v>169</v>
      </c>
      <c r="G43" s="12" t="s">
        <v>156</v>
      </c>
      <c r="H43" s="12"/>
      <c r="I43" s="12"/>
      <c r="J43" s="12"/>
      <c r="K43" s="12"/>
    </row>
    <row r="44" customFormat="false" ht="15" hidden="false" customHeight="true" outlineLevel="0" collapsed="false">
      <c r="A44" s="12" t="s">
        <v>53</v>
      </c>
      <c r="B44" s="12" t="s">
        <v>112</v>
      </c>
      <c r="C44" s="12" t="s">
        <v>197</v>
      </c>
      <c r="D44" s="12" t="s">
        <v>248</v>
      </c>
      <c r="E44" s="12" t="s">
        <v>249</v>
      </c>
      <c r="F44" s="12" t="s">
        <v>199</v>
      </c>
      <c r="G44" s="12" t="s">
        <v>200</v>
      </c>
      <c r="H44" s="12"/>
      <c r="I44" s="12"/>
      <c r="J44" s="12"/>
      <c r="K44" s="12" t="s">
        <v>250</v>
      </c>
    </row>
    <row r="45" customFormat="false" ht="15" hidden="false" customHeight="true" outlineLevel="0" collapsed="false">
      <c r="A45" s="12" t="s">
        <v>53</v>
      </c>
      <c r="B45" s="12" t="s">
        <v>112</v>
      </c>
      <c r="C45" s="12" t="s">
        <v>197</v>
      </c>
      <c r="D45" s="12" t="s">
        <v>251</v>
      </c>
      <c r="E45" s="12" t="s">
        <v>251</v>
      </c>
      <c r="F45" s="12" t="s">
        <v>169</v>
      </c>
      <c r="G45" s="12" t="s">
        <v>200</v>
      </c>
      <c r="H45" s="12"/>
      <c r="I45" s="12"/>
      <c r="J45" s="12"/>
      <c r="K45" s="12" t="s">
        <v>252</v>
      </c>
    </row>
    <row r="46" customFormat="false" ht="15" hidden="false" customHeight="true" outlineLevel="0" collapsed="false">
      <c r="A46" s="12" t="s">
        <v>53</v>
      </c>
      <c r="B46" s="12" t="s">
        <v>112</v>
      </c>
      <c r="C46" s="12" t="s">
        <v>197</v>
      </c>
      <c r="D46" s="12" t="s">
        <v>193</v>
      </c>
      <c r="E46" s="12" t="s">
        <v>253</v>
      </c>
      <c r="F46" s="12" t="s">
        <v>169</v>
      </c>
      <c r="G46" s="12" t="s">
        <v>200</v>
      </c>
      <c r="H46" s="12"/>
      <c r="I46" s="12"/>
      <c r="J46" s="12"/>
      <c r="K46" s="12" t="s">
        <v>254</v>
      </c>
    </row>
    <row r="47" customFormat="false" ht="15" hidden="false" customHeight="true" outlineLevel="0" collapsed="false">
      <c r="A47" s="12" t="s">
        <v>58</v>
      </c>
      <c r="B47" s="12" t="s">
        <v>106</v>
      </c>
      <c r="C47" s="12" t="s">
        <v>153</v>
      </c>
      <c r="D47" s="12" t="s">
        <v>225</v>
      </c>
      <c r="E47" s="12" t="s">
        <v>233</v>
      </c>
      <c r="F47" s="12" t="s">
        <v>173</v>
      </c>
      <c r="G47" s="12" t="s">
        <v>177</v>
      </c>
      <c r="H47" s="12"/>
      <c r="I47" s="12"/>
      <c r="J47" s="12"/>
      <c r="K47" s="12" t="s">
        <v>255</v>
      </c>
    </row>
    <row r="48" customFormat="false" ht="15" hidden="false" customHeight="true" outlineLevel="0" collapsed="false">
      <c r="A48" s="12" t="s">
        <v>58</v>
      </c>
      <c r="B48" s="12" t="s">
        <v>106</v>
      </c>
      <c r="C48" s="12" t="s">
        <v>158</v>
      </c>
      <c r="D48" s="12" t="s">
        <v>244</v>
      </c>
      <c r="E48" s="12"/>
      <c r="F48" s="12" t="s">
        <v>169</v>
      </c>
      <c r="G48" s="12" t="s">
        <v>156</v>
      </c>
      <c r="H48" s="12"/>
      <c r="I48" s="12"/>
      <c r="J48" s="12"/>
      <c r="K48" s="12" t="s">
        <v>256</v>
      </c>
    </row>
    <row r="49" customFormat="false" ht="15" hidden="false" customHeight="true" outlineLevel="0" collapsed="false">
      <c r="A49" s="12" t="s">
        <v>58</v>
      </c>
      <c r="B49" s="12" t="s">
        <v>106</v>
      </c>
      <c r="C49" s="12" t="s">
        <v>161</v>
      </c>
      <c r="D49" s="12" t="s">
        <v>257</v>
      </c>
      <c r="E49" s="12" t="s">
        <v>258</v>
      </c>
      <c r="F49" s="12" t="s">
        <v>173</v>
      </c>
      <c r="G49" s="12" t="s">
        <v>177</v>
      </c>
      <c r="H49" s="12"/>
      <c r="I49" s="12"/>
      <c r="J49" s="12"/>
      <c r="K49" s="12" t="s">
        <v>259</v>
      </c>
    </row>
    <row r="50" customFormat="false" ht="15" hidden="false" customHeight="true" outlineLevel="0" collapsed="false">
      <c r="A50" s="12" t="s">
        <v>58</v>
      </c>
      <c r="B50" s="12" t="s">
        <v>106</v>
      </c>
      <c r="C50" s="12" t="s">
        <v>163</v>
      </c>
      <c r="D50" s="12" t="s">
        <v>180</v>
      </c>
      <c r="E50" s="12" t="s">
        <v>181</v>
      </c>
      <c r="F50" s="12" t="s">
        <v>173</v>
      </c>
      <c r="G50" s="12" t="s">
        <v>177</v>
      </c>
      <c r="H50" s="12"/>
      <c r="I50" s="12"/>
      <c r="J50" s="12"/>
      <c r="K50" s="12" t="s">
        <v>260</v>
      </c>
    </row>
    <row r="51" customFormat="false" ht="15" hidden="false" customHeight="true" outlineLevel="0" collapsed="false">
      <c r="A51" s="12" t="s">
        <v>58</v>
      </c>
      <c r="B51" s="12" t="s">
        <v>106</v>
      </c>
      <c r="C51" s="12" t="s">
        <v>165</v>
      </c>
      <c r="D51" s="12" t="s">
        <v>184</v>
      </c>
      <c r="E51" s="12"/>
      <c r="F51" s="12" t="s">
        <v>173</v>
      </c>
      <c r="G51" s="12" t="s">
        <v>156</v>
      </c>
      <c r="H51" s="12"/>
      <c r="I51" s="12"/>
      <c r="J51" s="12"/>
      <c r="K51" s="12"/>
    </row>
    <row r="52" customFormat="false" ht="15" hidden="false" customHeight="true" outlineLevel="0" collapsed="false">
      <c r="A52" s="12" t="s">
        <v>58</v>
      </c>
      <c r="B52" s="12" t="s">
        <v>106</v>
      </c>
      <c r="C52" s="12" t="s">
        <v>167</v>
      </c>
      <c r="D52" s="12" t="s">
        <v>193</v>
      </c>
      <c r="E52" s="12" t="s">
        <v>253</v>
      </c>
      <c r="F52" s="12" t="s">
        <v>169</v>
      </c>
      <c r="G52" s="12" t="s">
        <v>177</v>
      </c>
      <c r="H52" s="12"/>
      <c r="I52" s="12"/>
      <c r="J52" s="12"/>
      <c r="K52" s="12"/>
    </row>
    <row r="53" customFormat="false" ht="15" hidden="false" customHeight="true" outlineLevel="0" collapsed="false">
      <c r="A53" s="12" t="s">
        <v>58</v>
      </c>
      <c r="B53" s="12" t="s">
        <v>106</v>
      </c>
      <c r="C53" s="12" t="s">
        <v>171</v>
      </c>
      <c r="D53" s="12" t="s">
        <v>261</v>
      </c>
      <c r="E53" s="12" t="s">
        <v>220</v>
      </c>
      <c r="F53" s="12" t="s">
        <v>221</v>
      </c>
      <c r="G53" s="12" t="s">
        <v>177</v>
      </c>
      <c r="H53" s="12"/>
      <c r="I53" s="12"/>
      <c r="J53" s="12"/>
      <c r="K53" s="12" t="s">
        <v>262</v>
      </c>
    </row>
    <row r="54" customFormat="false" ht="15" hidden="false" customHeight="true" outlineLevel="0" collapsed="false">
      <c r="A54" s="12" t="s">
        <v>58</v>
      </c>
      <c r="B54" s="12" t="s">
        <v>106</v>
      </c>
      <c r="C54" s="12" t="s">
        <v>174</v>
      </c>
      <c r="D54" s="12" t="s">
        <v>227</v>
      </c>
      <c r="E54" s="12"/>
      <c r="F54" s="12" t="s">
        <v>173</v>
      </c>
      <c r="G54" s="12" t="s">
        <v>156</v>
      </c>
      <c r="H54" s="12"/>
      <c r="I54" s="12"/>
      <c r="J54" s="12"/>
      <c r="K54" s="12" t="s">
        <v>263</v>
      </c>
    </row>
    <row r="55" customFormat="false" ht="15" hidden="false" customHeight="true" outlineLevel="0" collapsed="false">
      <c r="A55" s="12" t="s">
        <v>58</v>
      </c>
      <c r="B55" s="12" t="s">
        <v>106</v>
      </c>
      <c r="C55" s="12" t="s">
        <v>197</v>
      </c>
      <c r="D55" s="12" t="s">
        <v>208</v>
      </c>
      <c r="E55" s="12" t="s">
        <v>209</v>
      </c>
      <c r="F55" s="12" t="s">
        <v>155</v>
      </c>
      <c r="G55" s="12" t="s">
        <v>177</v>
      </c>
      <c r="H55" s="12"/>
      <c r="I55" s="12"/>
      <c r="J55" s="12"/>
      <c r="K55" s="12" t="s">
        <v>264</v>
      </c>
    </row>
    <row r="56" customFormat="false" ht="15" hidden="false" customHeight="true" outlineLevel="0" collapsed="false">
      <c r="A56" s="12" t="s">
        <v>58</v>
      </c>
      <c r="B56" s="12" t="s">
        <v>106</v>
      </c>
      <c r="C56" s="12" t="s">
        <v>197</v>
      </c>
      <c r="D56" s="12" t="s">
        <v>211</v>
      </c>
      <c r="E56" s="12"/>
      <c r="F56" s="12" t="s">
        <v>155</v>
      </c>
      <c r="G56" s="12" t="s">
        <v>156</v>
      </c>
      <c r="H56" s="12"/>
      <c r="I56" s="12"/>
      <c r="J56" s="12"/>
      <c r="K56" s="12"/>
    </row>
    <row r="57" customFormat="false" ht="15" hidden="false" customHeight="true" outlineLevel="0" collapsed="false">
      <c r="A57" s="12" t="s">
        <v>58</v>
      </c>
      <c r="B57" s="12" t="s">
        <v>106</v>
      </c>
      <c r="C57" s="12" t="s">
        <v>197</v>
      </c>
      <c r="D57" s="12" t="s">
        <v>265</v>
      </c>
      <c r="E57" s="12"/>
      <c r="F57" s="12" t="s">
        <v>155</v>
      </c>
      <c r="G57" s="12" t="s">
        <v>156</v>
      </c>
      <c r="H57" s="12"/>
      <c r="I57" s="12"/>
      <c r="J57" s="12"/>
      <c r="K57" s="12" t="s">
        <v>266</v>
      </c>
    </row>
    <row r="58" customFormat="false" ht="15" hidden="false" customHeight="true" outlineLevel="0" collapsed="false">
      <c r="A58" s="12" t="s">
        <v>58</v>
      </c>
      <c r="B58" s="12" t="s">
        <v>106</v>
      </c>
      <c r="C58" s="12" t="s">
        <v>197</v>
      </c>
      <c r="D58" s="12" t="s">
        <v>267</v>
      </c>
      <c r="E58" s="12"/>
      <c r="F58" s="12" t="s">
        <v>155</v>
      </c>
      <c r="G58" s="12" t="s">
        <v>156</v>
      </c>
      <c r="H58" s="12"/>
      <c r="I58" s="12"/>
      <c r="J58" s="12"/>
      <c r="K58" s="12" t="s">
        <v>266</v>
      </c>
    </row>
    <row r="59" customFormat="false" ht="15" hidden="false" customHeight="true" outlineLevel="0" collapsed="false">
      <c r="A59" s="12" t="s">
        <v>58</v>
      </c>
      <c r="B59" s="12" t="s">
        <v>106</v>
      </c>
      <c r="C59" s="12" t="s">
        <v>197</v>
      </c>
      <c r="D59" s="12" t="s">
        <v>268</v>
      </c>
      <c r="E59" s="12" t="s">
        <v>269</v>
      </c>
      <c r="F59" s="12" t="s">
        <v>270</v>
      </c>
      <c r="G59" s="12" t="s">
        <v>200</v>
      </c>
      <c r="H59" s="12"/>
      <c r="I59" s="12"/>
      <c r="J59" s="12"/>
      <c r="K59" s="12" t="s">
        <v>271</v>
      </c>
    </row>
    <row r="60" customFormat="false" ht="15" hidden="false" customHeight="true" outlineLevel="0" collapsed="false">
      <c r="A60" s="12" t="s">
        <v>58</v>
      </c>
      <c r="B60" s="12" t="s">
        <v>110</v>
      </c>
      <c r="C60" s="12" t="s">
        <v>153</v>
      </c>
      <c r="D60" s="12" t="s">
        <v>225</v>
      </c>
      <c r="E60" s="12" t="s">
        <v>233</v>
      </c>
      <c r="F60" s="12" t="s">
        <v>173</v>
      </c>
      <c r="G60" s="12" t="s">
        <v>177</v>
      </c>
      <c r="H60" s="12"/>
      <c r="I60" s="12"/>
      <c r="J60" s="12"/>
      <c r="K60" s="12" t="s">
        <v>272</v>
      </c>
    </row>
    <row r="61" customFormat="false" ht="15" hidden="false" customHeight="true" outlineLevel="0" collapsed="false">
      <c r="A61" s="12" t="s">
        <v>58</v>
      </c>
      <c r="B61" s="12" t="s">
        <v>110</v>
      </c>
      <c r="C61" s="12" t="s">
        <v>158</v>
      </c>
      <c r="D61" s="12" t="s">
        <v>273</v>
      </c>
      <c r="E61" s="12" t="s">
        <v>274</v>
      </c>
      <c r="F61" s="12" t="s">
        <v>173</v>
      </c>
      <c r="G61" s="12" t="s">
        <v>177</v>
      </c>
      <c r="H61" s="12"/>
      <c r="I61" s="12"/>
      <c r="J61" s="12"/>
      <c r="K61" s="12" t="s">
        <v>275</v>
      </c>
    </row>
    <row r="62" customFormat="false" ht="15" hidden="false" customHeight="true" outlineLevel="0" collapsed="false">
      <c r="A62" s="12" t="s">
        <v>58</v>
      </c>
      <c r="B62" s="12" t="s">
        <v>110</v>
      </c>
      <c r="C62" s="12" t="s">
        <v>161</v>
      </c>
      <c r="D62" s="12" t="s">
        <v>268</v>
      </c>
      <c r="E62" s="12"/>
      <c r="F62" s="12" t="s">
        <v>270</v>
      </c>
      <c r="G62" s="12" t="s">
        <v>156</v>
      </c>
      <c r="H62" s="12"/>
      <c r="I62" s="12"/>
      <c r="J62" s="12"/>
      <c r="K62" s="12" t="s">
        <v>276</v>
      </c>
    </row>
    <row r="63" customFormat="false" ht="15" hidden="false" customHeight="true" outlineLevel="0" collapsed="false">
      <c r="A63" s="12" t="s">
        <v>58</v>
      </c>
      <c r="B63" s="12" t="s">
        <v>110</v>
      </c>
      <c r="C63" s="12" t="s">
        <v>163</v>
      </c>
      <c r="D63" s="12" t="s">
        <v>277</v>
      </c>
      <c r="E63" s="12" t="s">
        <v>278</v>
      </c>
      <c r="F63" s="12" t="s">
        <v>270</v>
      </c>
      <c r="G63" s="12" t="s">
        <v>177</v>
      </c>
      <c r="H63" s="12"/>
      <c r="I63" s="12"/>
      <c r="J63" s="12"/>
      <c r="K63" s="12" t="s">
        <v>279</v>
      </c>
    </row>
    <row r="64" customFormat="false" ht="15" hidden="false" customHeight="true" outlineLevel="0" collapsed="false">
      <c r="A64" s="12" t="s">
        <v>58</v>
      </c>
      <c r="B64" s="12" t="s">
        <v>110</v>
      </c>
      <c r="C64" s="12" t="s">
        <v>165</v>
      </c>
      <c r="D64" s="12" t="s">
        <v>280</v>
      </c>
      <c r="E64" s="12"/>
      <c r="F64" s="12" t="s">
        <v>173</v>
      </c>
      <c r="G64" s="12" t="s">
        <v>156</v>
      </c>
      <c r="H64" s="12"/>
      <c r="I64" s="12"/>
      <c r="J64" s="12"/>
      <c r="K64" s="12" t="s">
        <v>281</v>
      </c>
    </row>
    <row r="65" customFormat="false" ht="15" hidden="false" customHeight="true" outlineLevel="0" collapsed="false">
      <c r="A65" s="12" t="s">
        <v>58</v>
      </c>
      <c r="B65" s="12" t="s">
        <v>110</v>
      </c>
      <c r="C65" s="12" t="s">
        <v>167</v>
      </c>
      <c r="D65" s="12" t="s">
        <v>282</v>
      </c>
      <c r="E65" s="12" t="s">
        <v>283</v>
      </c>
      <c r="F65" s="12" t="s">
        <v>169</v>
      </c>
      <c r="G65" s="12" t="s">
        <v>177</v>
      </c>
      <c r="H65" s="12"/>
      <c r="I65" s="12"/>
      <c r="J65" s="12"/>
      <c r="K65" s="12" t="s">
        <v>284</v>
      </c>
    </row>
    <row r="66" customFormat="false" ht="15" hidden="false" customHeight="true" outlineLevel="0" collapsed="false">
      <c r="A66" s="12" t="s">
        <v>58</v>
      </c>
      <c r="B66" s="12" t="s">
        <v>110</v>
      </c>
      <c r="C66" s="12" t="s">
        <v>171</v>
      </c>
      <c r="D66" s="12" t="s">
        <v>285</v>
      </c>
      <c r="E66" s="12"/>
      <c r="F66" s="12" t="s">
        <v>169</v>
      </c>
      <c r="G66" s="12" t="s">
        <v>156</v>
      </c>
      <c r="H66" s="12"/>
      <c r="I66" s="12"/>
      <c r="J66" s="12"/>
      <c r="K66" s="12" t="s">
        <v>286</v>
      </c>
    </row>
    <row r="67" customFormat="false" ht="15" hidden="false" customHeight="true" outlineLevel="0" collapsed="false">
      <c r="A67" s="12" t="s">
        <v>58</v>
      </c>
      <c r="B67" s="12" t="s">
        <v>110</v>
      </c>
      <c r="C67" s="12" t="s">
        <v>174</v>
      </c>
      <c r="D67" s="12" t="s">
        <v>287</v>
      </c>
      <c r="E67" s="12"/>
      <c r="F67" s="12" t="s">
        <v>173</v>
      </c>
      <c r="G67" s="12" t="s">
        <v>156</v>
      </c>
      <c r="H67" s="12"/>
      <c r="I67" s="12"/>
      <c r="J67" s="12"/>
      <c r="K67" s="12"/>
    </row>
    <row r="68" customFormat="false" ht="15" hidden="false" customHeight="true" outlineLevel="0" collapsed="false">
      <c r="A68" s="12" t="s">
        <v>58</v>
      </c>
      <c r="B68" s="12" t="s">
        <v>110</v>
      </c>
      <c r="C68" s="12" t="s">
        <v>179</v>
      </c>
      <c r="D68" s="12" t="s">
        <v>288</v>
      </c>
      <c r="E68" s="12"/>
      <c r="F68" s="12" t="s">
        <v>173</v>
      </c>
      <c r="G68" s="12" t="s">
        <v>156</v>
      </c>
      <c r="H68" s="12"/>
      <c r="I68" s="12"/>
      <c r="J68" s="12"/>
      <c r="K68" s="12"/>
    </row>
    <row r="69" customFormat="false" ht="15" hidden="false" customHeight="true" outlineLevel="0" collapsed="false">
      <c r="A69" s="12" t="s">
        <v>58</v>
      </c>
      <c r="B69" s="12" t="s">
        <v>110</v>
      </c>
      <c r="C69" s="12" t="s">
        <v>197</v>
      </c>
      <c r="D69" s="12" t="s">
        <v>208</v>
      </c>
      <c r="E69" s="12"/>
      <c r="F69" s="12" t="s">
        <v>155</v>
      </c>
      <c r="G69" s="12" t="s">
        <v>156</v>
      </c>
      <c r="H69" s="12"/>
      <c r="I69" s="12"/>
      <c r="J69" s="12"/>
      <c r="K69" s="12" t="s">
        <v>289</v>
      </c>
    </row>
    <row r="70" customFormat="false" ht="15" hidden="false" customHeight="true" outlineLevel="0" collapsed="false">
      <c r="A70" s="12" t="s">
        <v>58</v>
      </c>
      <c r="B70" s="12" t="s">
        <v>110</v>
      </c>
      <c r="C70" s="12" t="s">
        <v>197</v>
      </c>
      <c r="D70" s="12" t="s">
        <v>265</v>
      </c>
      <c r="E70" s="12"/>
      <c r="F70" s="12" t="s">
        <v>155</v>
      </c>
      <c r="G70" s="12" t="s">
        <v>156</v>
      </c>
      <c r="H70" s="12"/>
      <c r="I70" s="12"/>
      <c r="J70" s="12"/>
      <c r="K70" s="12"/>
    </row>
    <row r="71" customFormat="false" ht="15" hidden="false" customHeight="true" outlineLevel="0" collapsed="false">
      <c r="A71" s="12" t="s">
        <v>58</v>
      </c>
      <c r="B71" s="12" t="s">
        <v>110</v>
      </c>
      <c r="C71" s="12" t="s">
        <v>197</v>
      </c>
      <c r="D71" s="12" t="s">
        <v>267</v>
      </c>
      <c r="E71" s="12"/>
      <c r="F71" s="12" t="s">
        <v>155</v>
      </c>
      <c r="G71" s="12" t="s">
        <v>156</v>
      </c>
      <c r="H71" s="12"/>
      <c r="I71" s="12"/>
      <c r="J71" s="12"/>
      <c r="K71" s="12"/>
    </row>
    <row r="72" customFormat="false" ht="15" hidden="false" customHeight="true" outlineLevel="0" collapsed="false">
      <c r="A72" s="12" t="s">
        <v>58</v>
      </c>
      <c r="B72" s="12" t="s">
        <v>110</v>
      </c>
      <c r="C72" s="12" t="s">
        <v>197</v>
      </c>
      <c r="D72" s="12" t="s">
        <v>290</v>
      </c>
      <c r="E72" s="12"/>
      <c r="F72" s="12" t="s">
        <v>155</v>
      </c>
      <c r="G72" s="12" t="s">
        <v>156</v>
      </c>
      <c r="H72" s="12"/>
      <c r="I72" s="12"/>
      <c r="J72" s="12"/>
      <c r="K72" s="12"/>
    </row>
    <row r="73" customFormat="false" ht="15" hidden="false" customHeight="true" outlineLevel="0" collapsed="false">
      <c r="A73" s="12" t="s">
        <v>58</v>
      </c>
      <c r="B73" s="12" t="s">
        <v>110</v>
      </c>
      <c r="C73" s="12" t="s">
        <v>197</v>
      </c>
      <c r="D73" s="12" t="s">
        <v>211</v>
      </c>
      <c r="E73" s="12"/>
      <c r="F73" s="12" t="s">
        <v>155</v>
      </c>
      <c r="G73" s="12" t="s">
        <v>156</v>
      </c>
      <c r="H73" s="12"/>
      <c r="I73" s="12"/>
      <c r="J73" s="12"/>
      <c r="K73" s="12"/>
    </row>
    <row r="74" customFormat="false" ht="15" hidden="false" customHeight="true" outlineLevel="0" collapsed="false">
      <c r="A74" s="12" t="s">
        <v>58</v>
      </c>
      <c r="B74" s="12" t="s">
        <v>110</v>
      </c>
      <c r="C74" s="12" t="s">
        <v>197</v>
      </c>
      <c r="D74" s="12" t="s">
        <v>291</v>
      </c>
      <c r="E74" s="12"/>
      <c r="F74" s="12" t="s">
        <v>173</v>
      </c>
      <c r="G74" s="12" t="s">
        <v>156</v>
      </c>
      <c r="H74" s="12"/>
      <c r="I74" s="12"/>
      <c r="J74" s="12"/>
      <c r="K74" s="12"/>
    </row>
    <row r="75" customFormat="false" ht="15" hidden="false" customHeight="true" outlineLevel="0" collapsed="false">
      <c r="A75" s="12" t="s">
        <v>58</v>
      </c>
      <c r="B75" s="12" t="s">
        <v>110</v>
      </c>
      <c r="C75" s="12" t="s">
        <v>197</v>
      </c>
      <c r="D75" s="12" t="s">
        <v>292</v>
      </c>
      <c r="E75" s="12" t="s">
        <v>292</v>
      </c>
      <c r="F75" s="12" t="s">
        <v>199</v>
      </c>
      <c r="G75" s="12" t="s">
        <v>200</v>
      </c>
      <c r="H75" s="12"/>
      <c r="I75" s="12"/>
      <c r="J75" s="12"/>
      <c r="K75" s="12" t="s">
        <v>293</v>
      </c>
    </row>
    <row r="76" customFormat="false" ht="15" hidden="false" customHeight="true" outlineLevel="0" collapsed="false">
      <c r="A76" s="12" t="s">
        <v>58</v>
      </c>
      <c r="B76" s="12" t="s">
        <v>110</v>
      </c>
      <c r="C76" s="12" t="s">
        <v>197</v>
      </c>
      <c r="D76" s="12" t="s">
        <v>251</v>
      </c>
      <c r="E76" s="12" t="s">
        <v>251</v>
      </c>
      <c r="F76" s="12" t="s">
        <v>169</v>
      </c>
      <c r="G76" s="12" t="s">
        <v>200</v>
      </c>
      <c r="H76" s="12"/>
      <c r="I76" s="12"/>
      <c r="J76" s="12"/>
      <c r="K76" s="12" t="s">
        <v>294</v>
      </c>
    </row>
    <row r="77" customFormat="false" ht="15" hidden="false" customHeight="true" outlineLevel="0" collapsed="false">
      <c r="A77" s="12" t="s">
        <v>58</v>
      </c>
      <c r="B77" s="12" t="s">
        <v>110</v>
      </c>
      <c r="C77" s="12" t="s">
        <v>197</v>
      </c>
      <c r="D77" s="12" t="s">
        <v>295</v>
      </c>
      <c r="E77" s="12" t="s">
        <v>296</v>
      </c>
      <c r="F77" s="12" t="s">
        <v>199</v>
      </c>
      <c r="G77" s="12" t="s">
        <v>200</v>
      </c>
      <c r="H77" s="12"/>
      <c r="I77" s="12"/>
      <c r="J77" s="12"/>
      <c r="K77" s="12"/>
    </row>
    <row r="78" customFormat="false" ht="15" hidden="false" customHeight="true" outlineLevel="0" collapsed="false">
      <c r="A78" s="12" t="s">
        <v>58</v>
      </c>
      <c r="B78" s="12" t="s">
        <v>112</v>
      </c>
      <c r="C78" s="12" t="s">
        <v>153</v>
      </c>
      <c r="D78" s="12" t="s">
        <v>277</v>
      </c>
      <c r="E78" s="12" t="s">
        <v>278</v>
      </c>
      <c r="F78" s="12" t="s">
        <v>270</v>
      </c>
      <c r="G78" s="12" t="s">
        <v>177</v>
      </c>
      <c r="H78" s="12"/>
      <c r="I78" s="12"/>
      <c r="J78" s="12"/>
      <c r="K78" s="12" t="s">
        <v>297</v>
      </c>
    </row>
    <row r="79" customFormat="false" ht="15" hidden="false" customHeight="true" outlineLevel="0" collapsed="false">
      <c r="A79" s="12" t="s">
        <v>58</v>
      </c>
      <c r="B79" s="12" t="s">
        <v>112</v>
      </c>
      <c r="C79" s="12" t="s">
        <v>158</v>
      </c>
      <c r="D79" s="12" t="s">
        <v>268</v>
      </c>
      <c r="E79" s="12" t="s">
        <v>298</v>
      </c>
      <c r="F79" s="12" t="s">
        <v>270</v>
      </c>
      <c r="G79" s="12" t="s">
        <v>177</v>
      </c>
      <c r="H79" s="12"/>
      <c r="I79" s="12"/>
      <c r="J79" s="12"/>
      <c r="K79" s="12" t="s">
        <v>299</v>
      </c>
    </row>
    <row r="80" customFormat="false" ht="15" hidden="false" customHeight="true" outlineLevel="0" collapsed="false">
      <c r="A80" s="12" t="s">
        <v>58</v>
      </c>
      <c r="B80" s="12" t="s">
        <v>112</v>
      </c>
      <c r="C80" s="12" t="s">
        <v>161</v>
      </c>
      <c r="D80" s="12" t="s">
        <v>280</v>
      </c>
      <c r="E80" s="12"/>
      <c r="F80" s="12" t="s">
        <v>173</v>
      </c>
      <c r="G80" s="12" t="s">
        <v>156</v>
      </c>
      <c r="H80" s="12"/>
      <c r="I80" s="12"/>
      <c r="J80" s="12"/>
      <c r="K80" s="12" t="s">
        <v>300</v>
      </c>
    </row>
    <row r="81" customFormat="false" ht="15" hidden="false" customHeight="true" outlineLevel="0" collapsed="false">
      <c r="A81" s="12" t="s">
        <v>58</v>
      </c>
      <c r="B81" s="12" t="s">
        <v>112</v>
      </c>
      <c r="C81" s="12" t="s">
        <v>163</v>
      </c>
      <c r="D81" s="12" t="s">
        <v>180</v>
      </c>
      <c r="E81" s="12" t="s">
        <v>181</v>
      </c>
      <c r="F81" s="12" t="s">
        <v>173</v>
      </c>
      <c r="G81" s="12" t="s">
        <v>177</v>
      </c>
      <c r="H81" s="12"/>
      <c r="I81" s="12"/>
      <c r="J81" s="12"/>
      <c r="K81" s="12"/>
    </row>
    <row r="82" customFormat="false" ht="15" hidden="false" customHeight="true" outlineLevel="0" collapsed="false">
      <c r="A82" s="12" t="s">
        <v>58</v>
      </c>
      <c r="B82" s="12" t="s">
        <v>112</v>
      </c>
      <c r="C82" s="12" t="s">
        <v>165</v>
      </c>
      <c r="D82" s="12" t="s">
        <v>225</v>
      </c>
      <c r="E82" s="12"/>
      <c r="F82" s="12" t="s">
        <v>173</v>
      </c>
      <c r="G82" s="12" t="s">
        <v>156</v>
      </c>
      <c r="H82" s="12"/>
      <c r="I82" s="12"/>
      <c r="J82" s="12"/>
      <c r="K82" s="12" t="s">
        <v>301</v>
      </c>
    </row>
    <row r="83" customFormat="false" ht="15" hidden="false" customHeight="true" outlineLevel="0" collapsed="false">
      <c r="A83" s="12" t="s">
        <v>58</v>
      </c>
      <c r="B83" s="12" t="s">
        <v>112</v>
      </c>
      <c r="C83" s="12" t="s">
        <v>167</v>
      </c>
      <c r="D83" s="12" t="s">
        <v>288</v>
      </c>
      <c r="E83" s="12"/>
      <c r="F83" s="12" t="s">
        <v>173</v>
      </c>
      <c r="G83" s="12" t="s">
        <v>156</v>
      </c>
      <c r="H83" s="12"/>
      <c r="I83" s="12"/>
      <c r="J83" s="12"/>
      <c r="K83" s="12" t="s">
        <v>302</v>
      </c>
    </row>
    <row r="84" customFormat="false" ht="15" hidden="false" customHeight="true" outlineLevel="0" collapsed="false">
      <c r="A84" s="12" t="s">
        <v>58</v>
      </c>
      <c r="B84" s="12" t="s">
        <v>112</v>
      </c>
      <c r="C84" s="12" t="s">
        <v>171</v>
      </c>
      <c r="D84" s="12" t="s">
        <v>244</v>
      </c>
      <c r="E84" s="12"/>
      <c r="F84" s="12" t="s">
        <v>169</v>
      </c>
      <c r="G84" s="12" t="s">
        <v>156</v>
      </c>
      <c r="H84" s="12"/>
      <c r="I84" s="12"/>
      <c r="J84" s="12"/>
      <c r="K84" s="12" t="s">
        <v>302</v>
      </c>
    </row>
    <row r="85" customFormat="false" ht="15" hidden="false" customHeight="true" outlineLevel="0" collapsed="false">
      <c r="A85" s="12" t="s">
        <v>58</v>
      </c>
      <c r="B85" s="12" t="s">
        <v>112</v>
      </c>
      <c r="C85" s="12" t="s">
        <v>174</v>
      </c>
      <c r="D85" s="12" t="s">
        <v>303</v>
      </c>
      <c r="E85" s="12"/>
      <c r="F85" s="12" t="s">
        <v>169</v>
      </c>
      <c r="G85" s="12" t="s">
        <v>156</v>
      </c>
      <c r="H85" s="12"/>
      <c r="I85" s="12"/>
      <c r="J85" s="12"/>
      <c r="K85" s="12" t="s">
        <v>304</v>
      </c>
    </row>
    <row r="86" customFormat="false" ht="15" hidden="false" customHeight="true" outlineLevel="0" collapsed="false">
      <c r="A86" s="12" t="s">
        <v>58</v>
      </c>
      <c r="B86" s="12" t="s">
        <v>112</v>
      </c>
      <c r="C86" s="12" t="s">
        <v>197</v>
      </c>
      <c r="D86" s="12" t="s">
        <v>265</v>
      </c>
      <c r="E86" s="12"/>
      <c r="F86" s="12" t="s">
        <v>155</v>
      </c>
      <c r="G86" s="12" t="s">
        <v>156</v>
      </c>
      <c r="H86" s="12"/>
      <c r="I86" s="12"/>
      <c r="J86" s="12"/>
      <c r="K86" s="12"/>
    </row>
    <row r="87" customFormat="false" ht="15" hidden="false" customHeight="true" outlineLevel="0" collapsed="false">
      <c r="A87" s="12" t="s">
        <v>58</v>
      </c>
      <c r="B87" s="12" t="s">
        <v>112</v>
      </c>
      <c r="C87" s="12" t="s">
        <v>197</v>
      </c>
      <c r="D87" s="12" t="s">
        <v>267</v>
      </c>
      <c r="E87" s="12"/>
      <c r="F87" s="12" t="s">
        <v>155</v>
      </c>
      <c r="G87" s="12" t="s">
        <v>156</v>
      </c>
      <c r="H87" s="12"/>
      <c r="I87" s="12"/>
      <c r="J87" s="12"/>
      <c r="K87" s="12"/>
    </row>
    <row r="88" customFormat="false" ht="15" hidden="false" customHeight="true" outlineLevel="0" collapsed="false">
      <c r="A88" s="12" t="s">
        <v>58</v>
      </c>
      <c r="B88" s="12" t="s">
        <v>112</v>
      </c>
      <c r="C88" s="12" t="s">
        <v>197</v>
      </c>
      <c r="D88" s="12" t="s">
        <v>305</v>
      </c>
      <c r="E88" s="12"/>
      <c r="F88" s="12" t="s">
        <v>155</v>
      </c>
      <c r="G88" s="12" t="s">
        <v>156</v>
      </c>
      <c r="H88" s="12"/>
      <c r="I88" s="12"/>
      <c r="J88" s="12"/>
      <c r="K88" s="12" t="s">
        <v>277</v>
      </c>
    </row>
    <row r="89" customFormat="false" ht="15" hidden="false" customHeight="true" outlineLevel="0" collapsed="false">
      <c r="A89" s="12" t="s">
        <v>58</v>
      </c>
      <c r="B89" s="12" t="s">
        <v>112</v>
      </c>
      <c r="C89" s="12" t="s">
        <v>197</v>
      </c>
      <c r="D89" s="12" t="s">
        <v>306</v>
      </c>
      <c r="E89" s="12"/>
      <c r="F89" s="12" t="s">
        <v>155</v>
      </c>
      <c r="G89" s="12" t="s">
        <v>156</v>
      </c>
      <c r="H89" s="12"/>
      <c r="I89" s="12"/>
      <c r="J89" s="12"/>
      <c r="K89" s="12"/>
    </row>
    <row r="90" customFormat="false" ht="15" hidden="false" customHeight="true" outlineLevel="0" collapsed="false">
      <c r="A90" s="12" t="s">
        <v>58</v>
      </c>
      <c r="B90" s="12" t="s">
        <v>112</v>
      </c>
      <c r="C90" s="12" t="s">
        <v>197</v>
      </c>
      <c r="D90" s="12" t="s">
        <v>307</v>
      </c>
      <c r="E90" s="12" t="s">
        <v>308</v>
      </c>
      <c r="F90" s="12" t="s">
        <v>199</v>
      </c>
      <c r="G90" s="12" t="s">
        <v>200</v>
      </c>
      <c r="H90" s="12"/>
      <c r="I90" s="12"/>
      <c r="J90" s="12"/>
      <c r="K90" s="12" t="s">
        <v>309</v>
      </c>
    </row>
    <row r="91" customFormat="false" ht="15" hidden="false" customHeight="true" outlineLevel="0" collapsed="false">
      <c r="A91" s="12" t="s">
        <v>62</v>
      </c>
      <c r="B91" s="12" t="s">
        <v>106</v>
      </c>
      <c r="C91" s="12" t="s">
        <v>153</v>
      </c>
      <c r="D91" s="12" t="s">
        <v>310</v>
      </c>
      <c r="E91" s="12" t="s">
        <v>311</v>
      </c>
      <c r="F91" s="12" t="s">
        <v>221</v>
      </c>
      <c r="G91" s="12" t="s">
        <v>177</v>
      </c>
      <c r="H91" s="12"/>
      <c r="I91" s="12"/>
      <c r="J91" s="12"/>
      <c r="K91" s="12" t="s">
        <v>312</v>
      </c>
    </row>
    <row r="92" customFormat="false" ht="15" hidden="false" customHeight="true" outlineLevel="0" collapsed="false">
      <c r="A92" s="12" t="s">
        <v>62</v>
      </c>
      <c r="B92" s="12" t="s">
        <v>106</v>
      </c>
      <c r="C92" s="12" t="s">
        <v>158</v>
      </c>
      <c r="D92" s="12" t="s">
        <v>106</v>
      </c>
      <c r="E92" s="12"/>
      <c r="F92" s="12" t="s">
        <v>221</v>
      </c>
      <c r="G92" s="12" t="s">
        <v>156</v>
      </c>
      <c r="H92" s="12"/>
      <c r="I92" s="12"/>
      <c r="J92" s="12"/>
      <c r="K92" s="12" t="s">
        <v>313</v>
      </c>
    </row>
    <row r="93" customFormat="false" ht="15" hidden="false" customHeight="true" outlineLevel="0" collapsed="false">
      <c r="A93" s="12" t="s">
        <v>62</v>
      </c>
      <c r="B93" s="12" t="s">
        <v>106</v>
      </c>
      <c r="C93" s="12" t="s">
        <v>161</v>
      </c>
      <c r="D93" s="12" t="s">
        <v>314</v>
      </c>
      <c r="E93" s="12"/>
      <c r="F93" s="12" t="s">
        <v>221</v>
      </c>
      <c r="G93" s="12" t="s">
        <v>156</v>
      </c>
      <c r="H93" s="12"/>
      <c r="I93" s="12"/>
      <c r="J93" s="12"/>
      <c r="K93" s="12" t="s">
        <v>315</v>
      </c>
    </row>
    <row r="94" customFormat="false" ht="15" hidden="false" customHeight="true" outlineLevel="0" collapsed="false">
      <c r="A94" s="12" t="s">
        <v>62</v>
      </c>
      <c r="B94" s="12" t="s">
        <v>106</v>
      </c>
      <c r="C94" s="12" t="s">
        <v>163</v>
      </c>
      <c r="D94" s="12" t="s">
        <v>316</v>
      </c>
      <c r="E94" s="12"/>
      <c r="F94" s="12" t="s">
        <v>221</v>
      </c>
      <c r="G94" s="12" t="s">
        <v>156</v>
      </c>
      <c r="H94" s="12"/>
      <c r="I94" s="12"/>
      <c r="J94" s="12"/>
      <c r="K94" s="12"/>
    </row>
    <row r="95" customFormat="false" ht="15" hidden="false" customHeight="true" outlineLevel="0" collapsed="false">
      <c r="A95" s="12" t="s">
        <v>62</v>
      </c>
      <c r="B95" s="12" t="s">
        <v>106</v>
      </c>
      <c r="C95" s="12" t="s">
        <v>165</v>
      </c>
      <c r="D95" s="12" t="s">
        <v>317</v>
      </c>
      <c r="E95" s="12"/>
      <c r="F95" s="12" t="s">
        <v>221</v>
      </c>
      <c r="G95" s="12" t="s">
        <v>156</v>
      </c>
      <c r="H95" s="12"/>
      <c r="I95" s="12"/>
      <c r="J95" s="12"/>
      <c r="K95" s="12"/>
    </row>
    <row r="96" customFormat="false" ht="15" hidden="false" customHeight="true" outlineLevel="0" collapsed="false">
      <c r="A96" s="12" t="s">
        <v>62</v>
      </c>
      <c r="B96" s="12" t="s">
        <v>106</v>
      </c>
      <c r="C96" s="12" t="s">
        <v>167</v>
      </c>
      <c r="D96" s="12" t="s">
        <v>110</v>
      </c>
      <c r="E96" s="12"/>
      <c r="F96" s="12" t="s">
        <v>221</v>
      </c>
      <c r="G96" s="12" t="s">
        <v>156</v>
      </c>
      <c r="H96" s="12"/>
      <c r="I96" s="12"/>
      <c r="J96" s="12"/>
      <c r="K96" s="12" t="s">
        <v>318</v>
      </c>
    </row>
    <row r="97" customFormat="false" ht="15" hidden="false" customHeight="true" outlineLevel="0" collapsed="false">
      <c r="A97" s="12" t="s">
        <v>62</v>
      </c>
      <c r="B97" s="12" t="s">
        <v>106</v>
      </c>
      <c r="C97" s="12" t="s">
        <v>197</v>
      </c>
      <c r="D97" s="12" t="s">
        <v>319</v>
      </c>
      <c r="E97" s="12" t="s">
        <v>320</v>
      </c>
      <c r="F97" s="12" t="s">
        <v>221</v>
      </c>
      <c r="G97" s="12" t="s">
        <v>177</v>
      </c>
      <c r="H97" s="12"/>
      <c r="I97" s="12"/>
      <c r="J97" s="12"/>
      <c r="K97" s="12"/>
    </row>
    <row r="98" customFormat="false" ht="15" hidden="false" customHeight="true" outlineLevel="0" collapsed="false">
      <c r="A98" s="12" t="s">
        <v>62</v>
      </c>
      <c r="B98" s="12" t="s">
        <v>106</v>
      </c>
      <c r="C98" s="12" t="s">
        <v>197</v>
      </c>
      <c r="D98" s="12" t="s">
        <v>267</v>
      </c>
      <c r="E98" s="12" t="s">
        <v>320</v>
      </c>
      <c r="F98" s="12" t="s">
        <v>155</v>
      </c>
      <c r="G98" s="12" t="s">
        <v>177</v>
      </c>
      <c r="H98" s="12"/>
      <c r="I98" s="12"/>
      <c r="J98" s="12"/>
      <c r="K98" s="12" t="s">
        <v>321</v>
      </c>
    </row>
    <row r="99" customFormat="false" ht="15" hidden="false" customHeight="true" outlineLevel="0" collapsed="false">
      <c r="A99" s="12" t="s">
        <v>62</v>
      </c>
      <c r="B99" s="12" t="s">
        <v>106</v>
      </c>
      <c r="C99" s="12" t="s">
        <v>197</v>
      </c>
      <c r="D99" s="12" t="s">
        <v>322</v>
      </c>
      <c r="E99" s="12"/>
      <c r="F99" s="12" t="s">
        <v>46</v>
      </c>
      <c r="G99" s="12" t="s">
        <v>156</v>
      </c>
      <c r="H99" s="12"/>
      <c r="I99" s="12"/>
      <c r="J99" s="12"/>
      <c r="K99" s="12" t="s">
        <v>323</v>
      </c>
    </row>
    <row r="100" customFormat="false" ht="15" hidden="false" customHeight="true" outlineLevel="0" collapsed="false">
      <c r="A100" s="12" t="s">
        <v>62</v>
      </c>
      <c r="B100" s="12" t="s">
        <v>106</v>
      </c>
      <c r="C100" s="12" t="s">
        <v>197</v>
      </c>
      <c r="D100" s="12" t="s">
        <v>324</v>
      </c>
      <c r="E100" s="12"/>
      <c r="F100" s="12" t="s">
        <v>46</v>
      </c>
      <c r="G100" s="12" t="s">
        <v>156</v>
      </c>
      <c r="H100" s="12" t="s">
        <v>325</v>
      </c>
      <c r="I100" s="12" t="s">
        <v>46</v>
      </c>
      <c r="J100" s="12" t="s">
        <v>326</v>
      </c>
      <c r="K100" s="12" t="s">
        <v>327</v>
      </c>
    </row>
    <row r="101" customFormat="false" ht="15" hidden="false" customHeight="true" outlineLevel="0" collapsed="false">
      <c r="A101" s="12" t="s">
        <v>62</v>
      </c>
      <c r="B101" s="12" t="s">
        <v>110</v>
      </c>
      <c r="C101" s="12" t="s">
        <v>153</v>
      </c>
      <c r="D101" s="12" t="s">
        <v>310</v>
      </c>
      <c r="E101" s="12" t="s">
        <v>311</v>
      </c>
      <c r="F101" s="12" t="s">
        <v>221</v>
      </c>
      <c r="G101" s="12" t="s">
        <v>177</v>
      </c>
      <c r="H101" s="12"/>
      <c r="I101" s="12"/>
      <c r="J101" s="12"/>
      <c r="K101" s="12" t="s">
        <v>328</v>
      </c>
    </row>
    <row r="102" customFormat="false" ht="15" hidden="false" customHeight="true" outlineLevel="0" collapsed="false">
      <c r="A102" s="12" t="s">
        <v>62</v>
      </c>
      <c r="B102" s="12" t="s">
        <v>110</v>
      </c>
      <c r="C102" s="12" t="s">
        <v>158</v>
      </c>
      <c r="D102" s="12" t="s">
        <v>329</v>
      </c>
      <c r="E102" s="12"/>
      <c r="F102" s="12" t="s">
        <v>221</v>
      </c>
      <c r="G102" s="12" t="s">
        <v>156</v>
      </c>
      <c r="H102" s="12"/>
      <c r="I102" s="12"/>
      <c r="J102" s="12"/>
      <c r="K102" s="12"/>
    </row>
    <row r="103" customFormat="false" ht="15" hidden="false" customHeight="true" outlineLevel="0" collapsed="false">
      <c r="A103" s="12" t="s">
        <v>62</v>
      </c>
      <c r="B103" s="12" t="s">
        <v>110</v>
      </c>
      <c r="C103" s="12" t="s">
        <v>161</v>
      </c>
      <c r="D103" s="12" t="s">
        <v>330</v>
      </c>
      <c r="E103" s="12"/>
      <c r="F103" s="12" t="s">
        <v>221</v>
      </c>
      <c r="G103" s="12" t="s">
        <v>156</v>
      </c>
      <c r="H103" s="12"/>
      <c r="I103" s="12"/>
      <c r="J103" s="12"/>
      <c r="K103" s="12"/>
    </row>
    <row r="104" customFormat="false" ht="15" hidden="false" customHeight="true" outlineLevel="0" collapsed="false">
      <c r="A104" s="12" t="s">
        <v>62</v>
      </c>
      <c r="B104" s="12" t="s">
        <v>110</v>
      </c>
      <c r="C104" s="12" t="s">
        <v>163</v>
      </c>
      <c r="D104" s="12" t="s">
        <v>316</v>
      </c>
      <c r="E104" s="12"/>
      <c r="F104" s="12" t="s">
        <v>221</v>
      </c>
      <c r="G104" s="12" t="s">
        <v>156</v>
      </c>
      <c r="H104" s="12"/>
      <c r="I104" s="12"/>
      <c r="J104" s="12"/>
      <c r="K104" s="12" t="s">
        <v>331</v>
      </c>
    </row>
    <row r="105" customFormat="false" ht="15" hidden="false" customHeight="true" outlineLevel="0" collapsed="false">
      <c r="A105" s="12" t="s">
        <v>62</v>
      </c>
      <c r="B105" s="12" t="s">
        <v>110</v>
      </c>
      <c r="C105" s="12" t="s">
        <v>165</v>
      </c>
      <c r="D105" s="12" t="s">
        <v>332</v>
      </c>
      <c r="E105" s="12"/>
      <c r="F105" s="12" t="s">
        <v>221</v>
      </c>
      <c r="G105" s="12" t="s">
        <v>156</v>
      </c>
      <c r="H105" s="12"/>
      <c r="I105" s="12"/>
      <c r="J105" s="12"/>
      <c r="K105" s="12"/>
    </row>
    <row r="106" customFormat="false" ht="15" hidden="false" customHeight="true" outlineLevel="0" collapsed="false">
      <c r="A106" s="12" t="s">
        <v>62</v>
      </c>
      <c r="B106" s="12" t="s">
        <v>110</v>
      </c>
      <c r="C106" s="12" t="s">
        <v>197</v>
      </c>
      <c r="D106" s="12" t="s">
        <v>319</v>
      </c>
      <c r="E106" s="12"/>
      <c r="F106" s="12" t="s">
        <v>221</v>
      </c>
      <c r="G106" s="12" t="s">
        <v>156</v>
      </c>
      <c r="H106" s="12"/>
      <c r="I106" s="12"/>
      <c r="J106" s="12"/>
      <c r="K106" s="12"/>
    </row>
    <row r="107" customFormat="false" ht="15" hidden="false" customHeight="true" outlineLevel="0" collapsed="false">
      <c r="A107" s="12" t="s">
        <v>62</v>
      </c>
      <c r="B107" s="12" t="s">
        <v>110</v>
      </c>
      <c r="C107" s="12" t="s">
        <v>197</v>
      </c>
      <c r="D107" s="12" t="s">
        <v>333</v>
      </c>
      <c r="E107" s="12"/>
      <c r="F107" s="12" t="s">
        <v>221</v>
      </c>
      <c r="G107" s="12" t="s">
        <v>156</v>
      </c>
      <c r="H107" s="12"/>
      <c r="I107" s="12"/>
      <c r="J107" s="12"/>
      <c r="K107" s="12" t="s">
        <v>334</v>
      </c>
    </row>
    <row r="108" customFormat="false" ht="15" hidden="false" customHeight="true" outlineLevel="0" collapsed="false">
      <c r="A108" s="12" t="s">
        <v>62</v>
      </c>
      <c r="B108" s="12" t="s">
        <v>110</v>
      </c>
      <c r="C108" s="12" t="s">
        <v>197</v>
      </c>
      <c r="D108" s="12" t="s">
        <v>335</v>
      </c>
      <c r="E108" s="12" t="s">
        <v>336</v>
      </c>
      <c r="F108" s="12" t="s">
        <v>221</v>
      </c>
      <c r="G108" s="12" t="s">
        <v>177</v>
      </c>
      <c r="H108" s="12" t="s">
        <v>337</v>
      </c>
      <c r="I108" s="12" t="s">
        <v>46</v>
      </c>
      <c r="J108" s="12" t="s">
        <v>338</v>
      </c>
      <c r="K108" s="12" t="s">
        <v>339</v>
      </c>
    </row>
    <row r="109" customFormat="false" ht="15" hidden="false" customHeight="true" outlineLevel="0" collapsed="false">
      <c r="A109" s="12" t="s">
        <v>62</v>
      </c>
      <c r="B109" s="12" t="s">
        <v>112</v>
      </c>
      <c r="C109" s="12" t="s">
        <v>153</v>
      </c>
      <c r="D109" s="12" t="s">
        <v>340</v>
      </c>
      <c r="E109" s="12" t="s">
        <v>311</v>
      </c>
      <c r="F109" s="12" t="s">
        <v>221</v>
      </c>
      <c r="G109" s="12" t="s">
        <v>177</v>
      </c>
      <c r="H109" s="12"/>
      <c r="I109" s="12"/>
      <c r="J109" s="12"/>
      <c r="K109" s="12" t="s">
        <v>341</v>
      </c>
    </row>
    <row r="110" customFormat="false" ht="15" hidden="false" customHeight="true" outlineLevel="0" collapsed="false">
      <c r="A110" s="12" t="s">
        <v>62</v>
      </c>
      <c r="B110" s="12" t="s">
        <v>112</v>
      </c>
      <c r="C110" s="12" t="s">
        <v>158</v>
      </c>
      <c r="D110" s="12" t="s">
        <v>329</v>
      </c>
      <c r="E110" s="12"/>
      <c r="F110" s="12" t="s">
        <v>221</v>
      </c>
      <c r="G110" s="12" t="s">
        <v>156</v>
      </c>
      <c r="H110" s="12"/>
      <c r="I110" s="12"/>
      <c r="J110" s="12"/>
      <c r="K110" s="12"/>
    </row>
    <row r="111" customFormat="false" ht="15" hidden="false" customHeight="true" outlineLevel="0" collapsed="false">
      <c r="A111" s="12" t="s">
        <v>62</v>
      </c>
      <c r="B111" s="12" t="s">
        <v>112</v>
      </c>
      <c r="C111" s="12" t="s">
        <v>161</v>
      </c>
      <c r="D111" s="12" t="s">
        <v>342</v>
      </c>
      <c r="E111" s="12"/>
      <c r="F111" s="12" t="s">
        <v>221</v>
      </c>
      <c r="G111" s="12" t="s">
        <v>156</v>
      </c>
      <c r="H111" s="12"/>
      <c r="I111" s="12"/>
      <c r="J111" s="12"/>
      <c r="K111" s="12"/>
    </row>
    <row r="112" customFormat="false" ht="15" hidden="false" customHeight="true" outlineLevel="0" collapsed="false">
      <c r="A112" s="12" t="s">
        <v>62</v>
      </c>
      <c r="B112" s="12" t="s">
        <v>112</v>
      </c>
      <c r="C112" s="12" t="s">
        <v>163</v>
      </c>
      <c r="D112" s="12" t="s">
        <v>316</v>
      </c>
      <c r="E112" s="12"/>
      <c r="F112" s="12" t="s">
        <v>221</v>
      </c>
      <c r="G112" s="12" t="s">
        <v>156</v>
      </c>
      <c r="H112" s="12"/>
      <c r="I112" s="12"/>
      <c r="J112" s="12"/>
      <c r="K112" s="12"/>
    </row>
    <row r="113" customFormat="false" ht="15" hidden="false" customHeight="true" outlineLevel="0" collapsed="false">
      <c r="A113" s="12" t="s">
        <v>62</v>
      </c>
      <c r="B113" s="12" t="s">
        <v>112</v>
      </c>
      <c r="C113" s="12" t="s">
        <v>165</v>
      </c>
      <c r="D113" s="12" t="s">
        <v>343</v>
      </c>
      <c r="E113" s="12"/>
      <c r="F113" s="12" t="s">
        <v>221</v>
      </c>
      <c r="G113" s="12" t="s">
        <v>156</v>
      </c>
      <c r="H113" s="12"/>
      <c r="I113" s="12"/>
      <c r="J113" s="12"/>
      <c r="K113" s="12"/>
    </row>
    <row r="114" customFormat="false" ht="15" hidden="false" customHeight="true" outlineLevel="0" collapsed="false">
      <c r="A114" s="12" t="s">
        <v>62</v>
      </c>
      <c r="B114" s="12" t="s">
        <v>112</v>
      </c>
      <c r="C114" s="12" t="s">
        <v>167</v>
      </c>
      <c r="D114" s="12" t="s">
        <v>344</v>
      </c>
      <c r="E114" s="12"/>
      <c r="F114" s="12" t="s">
        <v>221</v>
      </c>
      <c r="G114" s="12" t="s">
        <v>156</v>
      </c>
      <c r="H114" s="12"/>
      <c r="I114" s="12"/>
      <c r="J114" s="12"/>
      <c r="K114" s="12"/>
    </row>
    <row r="115" customFormat="false" ht="15" hidden="false" customHeight="true" outlineLevel="0" collapsed="false">
      <c r="A115" s="12" t="s">
        <v>62</v>
      </c>
      <c r="B115" s="12" t="s">
        <v>112</v>
      </c>
      <c r="C115" s="12" t="s">
        <v>197</v>
      </c>
      <c r="D115" s="12" t="s">
        <v>267</v>
      </c>
      <c r="E115" s="12"/>
      <c r="F115" s="12" t="s">
        <v>155</v>
      </c>
      <c r="G115" s="12" t="s">
        <v>156</v>
      </c>
      <c r="H115" s="12"/>
      <c r="I115" s="12"/>
      <c r="J115" s="12"/>
      <c r="K115" s="12"/>
    </row>
    <row r="116" customFormat="false" ht="15" hidden="false" customHeight="true" outlineLevel="0" collapsed="false">
      <c r="A116" s="12" t="s">
        <v>62</v>
      </c>
      <c r="B116" s="12" t="s">
        <v>112</v>
      </c>
      <c r="C116" s="12" t="s">
        <v>197</v>
      </c>
      <c r="D116" s="12" t="s">
        <v>261</v>
      </c>
      <c r="E116" s="12"/>
      <c r="F116" s="12" t="s">
        <v>221</v>
      </c>
      <c r="G116" s="12" t="s">
        <v>156</v>
      </c>
      <c r="H116" s="12"/>
      <c r="I116" s="12"/>
      <c r="J116" s="12"/>
      <c r="K116" s="12" t="s">
        <v>345</v>
      </c>
    </row>
    <row r="117" customFormat="false" ht="15" hidden="false" customHeight="true" outlineLevel="0" collapsed="false">
      <c r="A117" s="12" t="s">
        <v>62</v>
      </c>
      <c r="B117" s="12" t="s">
        <v>112</v>
      </c>
      <c r="C117" s="12" t="s">
        <v>197</v>
      </c>
      <c r="D117" s="12" t="s">
        <v>346</v>
      </c>
      <c r="E117" s="12"/>
      <c r="F117" s="12" t="s">
        <v>199</v>
      </c>
      <c r="G117" s="12" t="s">
        <v>200</v>
      </c>
      <c r="H117" s="12"/>
      <c r="I117" s="12"/>
      <c r="J117" s="12"/>
      <c r="K117" s="12" t="s">
        <v>347</v>
      </c>
    </row>
    <row r="118" customFormat="false" ht="15" hidden="false" customHeight="true" outlineLevel="0" collapsed="false">
      <c r="A118" s="12" t="s">
        <v>62</v>
      </c>
      <c r="B118" s="12" t="s">
        <v>112</v>
      </c>
      <c r="C118" s="12" t="s">
        <v>197</v>
      </c>
      <c r="D118" s="12" t="s">
        <v>348</v>
      </c>
      <c r="E118" s="12" t="s">
        <v>308</v>
      </c>
      <c r="F118" s="12" t="s">
        <v>199</v>
      </c>
      <c r="G118" s="12" t="s">
        <v>200</v>
      </c>
      <c r="H118" s="12"/>
      <c r="I118" s="12"/>
      <c r="J118" s="12"/>
      <c r="K118" s="12"/>
    </row>
    <row r="119" customFormat="false" ht="15" hidden="false" customHeight="true" outlineLevel="0" collapsed="false">
      <c r="A119" s="12" t="s">
        <v>65</v>
      </c>
      <c r="B119" s="12" t="s">
        <v>106</v>
      </c>
      <c r="C119" s="12" t="s">
        <v>153</v>
      </c>
      <c r="D119" s="12" t="s">
        <v>208</v>
      </c>
      <c r="E119" s="12" t="s">
        <v>229</v>
      </c>
      <c r="F119" s="12" t="s">
        <v>155</v>
      </c>
      <c r="G119" s="12" t="s">
        <v>177</v>
      </c>
      <c r="H119" s="12"/>
      <c r="I119" s="12"/>
      <c r="J119" s="12"/>
      <c r="K119" s="12" t="s">
        <v>349</v>
      </c>
    </row>
    <row r="120" customFormat="false" ht="15" hidden="false" customHeight="true" outlineLevel="0" collapsed="false">
      <c r="A120" s="12" t="s">
        <v>65</v>
      </c>
      <c r="B120" s="12" t="s">
        <v>106</v>
      </c>
      <c r="C120" s="12" t="s">
        <v>158</v>
      </c>
      <c r="D120" s="12" t="s">
        <v>164</v>
      </c>
      <c r="E120" s="12" t="s">
        <v>229</v>
      </c>
      <c r="F120" s="12" t="s">
        <v>155</v>
      </c>
      <c r="G120" s="12" t="s">
        <v>177</v>
      </c>
      <c r="H120" s="12"/>
      <c r="I120" s="12"/>
      <c r="J120" s="12"/>
      <c r="K120" s="12" t="s">
        <v>350</v>
      </c>
    </row>
    <row r="121" customFormat="false" ht="15" hidden="false" customHeight="true" outlineLevel="0" collapsed="false">
      <c r="A121" s="12" t="s">
        <v>65</v>
      </c>
      <c r="B121" s="12" t="s">
        <v>106</v>
      </c>
      <c r="C121" s="12" t="s">
        <v>161</v>
      </c>
      <c r="D121" s="12" t="s">
        <v>351</v>
      </c>
      <c r="E121" s="12" t="s">
        <v>352</v>
      </c>
      <c r="F121" s="12" t="s">
        <v>155</v>
      </c>
      <c r="G121" s="12" t="s">
        <v>177</v>
      </c>
      <c r="H121" s="12"/>
      <c r="I121" s="12"/>
      <c r="J121" s="12"/>
      <c r="K121" s="12" t="s">
        <v>353</v>
      </c>
    </row>
    <row r="122" customFormat="false" ht="15" hidden="false" customHeight="true" outlineLevel="0" collapsed="false">
      <c r="A122" s="12" t="s">
        <v>65</v>
      </c>
      <c r="B122" s="12" t="s">
        <v>106</v>
      </c>
      <c r="C122" s="12" t="s">
        <v>197</v>
      </c>
      <c r="D122" s="12" t="s">
        <v>354</v>
      </c>
      <c r="E122" s="12"/>
      <c r="F122" s="12" t="s">
        <v>221</v>
      </c>
      <c r="G122" s="12" t="s">
        <v>156</v>
      </c>
      <c r="H122" s="12"/>
      <c r="I122" s="12"/>
      <c r="J122" s="12"/>
      <c r="K122" s="12" t="s">
        <v>355</v>
      </c>
    </row>
    <row r="123" customFormat="false" ht="15" hidden="false" customHeight="true" outlineLevel="0" collapsed="false">
      <c r="A123" s="12" t="s">
        <v>65</v>
      </c>
      <c r="B123" s="12" t="s">
        <v>106</v>
      </c>
      <c r="C123" s="12" t="s">
        <v>197</v>
      </c>
      <c r="D123" s="12" t="s">
        <v>356</v>
      </c>
      <c r="E123" s="12" t="s">
        <v>223</v>
      </c>
      <c r="F123" s="12" t="s">
        <v>221</v>
      </c>
      <c r="G123" s="12" t="s">
        <v>200</v>
      </c>
      <c r="H123" s="12"/>
      <c r="I123" s="12"/>
      <c r="J123" s="12"/>
      <c r="K123" s="12" t="s">
        <v>357</v>
      </c>
    </row>
    <row r="124" customFormat="false" ht="15" hidden="false" customHeight="true" outlineLevel="0" collapsed="false">
      <c r="A124" s="12" t="s">
        <v>65</v>
      </c>
      <c r="B124" s="12" t="s">
        <v>110</v>
      </c>
      <c r="C124" s="12" t="s">
        <v>153</v>
      </c>
      <c r="D124" s="12" t="s">
        <v>351</v>
      </c>
      <c r="E124" s="12" t="s">
        <v>352</v>
      </c>
      <c r="F124" s="12" t="s">
        <v>155</v>
      </c>
      <c r="G124" s="12" t="s">
        <v>177</v>
      </c>
      <c r="H124" s="12"/>
      <c r="I124" s="12"/>
      <c r="J124" s="12"/>
      <c r="K124" s="12" t="s">
        <v>358</v>
      </c>
    </row>
    <row r="125" customFormat="false" ht="15" hidden="false" customHeight="true" outlineLevel="0" collapsed="false">
      <c r="A125" s="12" t="s">
        <v>65</v>
      </c>
      <c r="B125" s="12" t="s">
        <v>110</v>
      </c>
      <c r="C125" s="12" t="s">
        <v>158</v>
      </c>
      <c r="D125" s="12" t="s">
        <v>208</v>
      </c>
      <c r="E125" s="12" t="s">
        <v>359</v>
      </c>
      <c r="F125" s="12" t="s">
        <v>155</v>
      </c>
      <c r="G125" s="12" t="s">
        <v>177</v>
      </c>
      <c r="H125" s="12"/>
      <c r="I125" s="12"/>
      <c r="J125" s="12"/>
      <c r="K125" s="12" t="s">
        <v>360</v>
      </c>
    </row>
    <row r="126" customFormat="false" ht="15" hidden="false" customHeight="true" outlineLevel="0" collapsed="false">
      <c r="A126" s="12" t="s">
        <v>65</v>
      </c>
      <c r="B126" s="12" t="s">
        <v>110</v>
      </c>
      <c r="C126" s="12" t="s">
        <v>161</v>
      </c>
      <c r="D126" s="12" t="s">
        <v>164</v>
      </c>
      <c r="E126" s="12" t="s">
        <v>361</v>
      </c>
      <c r="F126" s="12" t="s">
        <v>155</v>
      </c>
      <c r="G126" s="12" t="s">
        <v>177</v>
      </c>
      <c r="H126" s="12"/>
      <c r="I126" s="12"/>
      <c r="J126" s="12"/>
      <c r="K126" s="12" t="s">
        <v>362</v>
      </c>
    </row>
    <row r="127" customFormat="false" ht="15" hidden="false" customHeight="true" outlineLevel="0" collapsed="false">
      <c r="A127" s="12" t="s">
        <v>65</v>
      </c>
      <c r="B127" s="12" t="s">
        <v>110</v>
      </c>
      <c r="C127" s="12" t="s">
        <v>197</v>
      </c>
      <c r="D127" s="12" t="s">
        <v>225</v>
      </c>
      <c r="E127" s="12"/>
      <c r="F127" s="12" t="s">
        <v>173</v>
      </c>
      <c r="G127" s="12" t="s">
        <v>156</v>
      </c>
      <c r="H127" s="12"/>
      <c r="I127" s="12"/>
      <c r="J127" s="12"/>
      <c r="K127" s="12" t="s">
        <v>363</v>
      </c>
    </row>
    <row r="128" customFormat="false" ht="15" hidden="false" customHeight="true" outlineLevel="0" collapsed="false">
      <c r="A128" s="12" t="s">
        <v>65</v>
      </c>
      <c r="B128" s="12" t="s">
        <v>110</v>
      </c>
      <c r="C128" s="12" t="s">
        <v>197</v>
      </c>
      <c r="D128" s="12" t="s">
        <v>364</v>
      </c>
      <c r="E128" s="12"/>
      <c r="F128" s="12" t="s">
        <v>221</v>
      </c>
      <c r="G128" s="12" t="s">
        <v>156</v>
      </c>
      <c r="H128" s="12"/>
      <c r="I128" s="12"/>
      <c r="J128" s="12"/>
      <c r="K128" s="12" t="s">
        <v>365</v>
      </c>
    </row>
    <row r="129" customFormat="false" ht="15" hidden="false" customHeight="true" outlineLevel="0" collapsed="false">
      <c r="A129" s="12" t="s">
        <v>65</v>
      </c>
      <c r="B129" s="12" t="s">
        <v>110</v>
      </c>
      <c r="C129" s="12" t="s">
        <v>197</v>
      </c>
      <c r="D129" s="12" t="s">
        <v>366</v>
      </c>
      <c r="E129" s="12" t="s">
        <v>220</v>
      </c>
      <c r="F129" s="12" t="s">
        <v>221</v>
      </c>
      <c r="G129" s="12" t="s">
        <v>200</v>
      </c>
      <c r="H129" s="12"/>
      <c r="I129" s="12"/>
      <c r="J129" s="12"/>
      <c r="K129" s="12" t="s">
        <v>367</v>
      </c>
    </row>
    <row r="130" customFormat="false" ht="15" hidden="false" customHeight="true" outlineLevel="0" collapsed="false">
      <c r="A130" s="12" t="s">
        <v>65</v>
      </c>
      <c r="B130" s="12" t="s">
        <v>110</v>
      </c>
      <c r="C130" s="12" t="s">
        <v>197</v>
      </c>
      <c r="D130" s="12" t="s">
        <v>368</v>
      </c>
      <c r="E130" s="12"/>
      <c r="F130" s="12" t="s">
        <v>221</v>
      </c>
      <c r="G130" s="12" t="s">
        <v>156</v>
      </c>
      <c r="H130" s="12"/>
      <c r="I130" s="12"/>
      <c r="J130" s="12"/>
      <c r="K130" s="12" t="s">
        <v>369</v>
      </c>
    </row>
    <row r="131" customFormat="false" ht="15" hidden="false" customHeight="true" outlineLevel="0" collapsed="false">
      <c r="A131" s="12" t="s">
        <v>65</v>
      </c>
      <c r="B131" s="12" t="s">
        <v>112</v>
      </c>
      <c r="C131" s="12" t="s">
        <v>153</v>
      </c>
      <c r="D131" s="12" t="s">
        <v>164</v>
      </c>
      <c r="E131" s="12"/>
      <c r="F131" s="12" t="s">
        <v>155</v>
      </c>
      <c r="G131" s="12" t="s">
        <v>156</v>
      </c>
      <c r="H131" s="12"/>
      <c r="I131" s="12"/>
      <c r="J131" s="12"/>
      <c r="K131" s="12" t="s">
        <v>370</v>
      </c>
    </row>
    <row r="132" customFormat="false" ht="15" hidden="false" customHeight="true" outlineLevel="0" collapsed="false">
      <c r="A132" s="12" t="s">
        <v>65</v>
      </c>
      <c r="B132" s="12" t="s">
        <v>112</v>
      </c>
      <c r="C132" s="12" t="s">
        <v>158</v>
      </c>
      <c r="D132" s="12" t="s">
        <v>351</v>
      </c>
      <c r="E132" s="12"/>
      <c r="F132" s="12" t="s">
        <v>155</v>
      </c>
      <c r="G132" s="12" t="s">
        <v>156</v>
      </c>
      <c r="H132" s="12"/>
      <c r="I132" s="12"/>
      <c r="J132" s="12"/>
      <c r="K132" s="12" t="s">
        <v>371</v>
      </c>
    </row>
    <row r="133" customFormat="false" ht="15" hidden="false" customHeight="true" outlineLevel="0" collapsed="false">
      <c r="A133" s="12" t="s">
        <v>65</v>
      </c>
      <c r="B133" s="12" t="s">
        <v>112</v>
      </c>
      <c r="C133" s="12" t="s">
        <v>161</v>
      </c>
      <c r="D133" s="12" t="s">
        <v>208</v>
      </c>
      <c r="E133" s="12"/>
      <c r="F133" s="12" t="s">
        <v>155</v>
      </c>
      <c r="G133" s="12" t="s">
        <v>156</v>
      </c>
      <c r="H133" s="12"/>
      <c r="I133" s="12"/>
      <c r="J133" s="12"/>
      <c r="K133" s="12" t="s">
        <v>372</v>
      </c>
    </row>
    <row r="134" customFormat="false" ht="15" hidden="false" customHeight="true" outlineLevel="0" collapsed="false">
      <c r="A134" s="12" t="s">
        <v>65</v>
      </c>
      <c r="B134" s="12" t="s">
        <v>112</v>
      </c>
      <c r="C134" s="12" t="s">
        <v>197</v>
      </c>
      <c r="D134" s="12" t="s">
        <v>225</v>
      </c>
      <c r="E134" s="12"/>
      <c r="F134" s="12" t="s">
        <v>173</v>
      </c>
      <c r="G134" s="12" t="s">
        <v>156</v>
      </c>
      <c r="H134" s="12"/>
      <c r="I134" s="12"/>
      <c r="J134" s="12"/>
      <c r="K134" s="12" t="s">
        <v>373</v>
      </c>
    </row>
    <row r="135" customFormat="false" ht="15" hidden="false" customHeight="true" outlineLevel="0" collapsed="false">
      <c r="A135" s="12" t="s">
        <v>65</v>
      </c>
      <c r="B135" s="12" t="s">
        <v>112</v>
      </c>
      <c r="C135" s="12" t="s">
        <v>197</v>
      </c>
      <c r="D135" s="12" t="s">
        <v>374</v>
      </c>
      <c r="E135" s="12"/>
      <c r="F135" s="12" t="s">
        <v>199</v>
      </c>
      <c r="G135" s="12" t="s">
        <v>200</v>
      </c>
      <c r="H135" s="12"/>
      <c r="I135" s="12"/>
      <c r="J135" s="12"/>
      <c r="K135" s="12" t="s">
        <v>375</v>
      </c>
    </row>
    <row r="136" customFormat="false" ht="15" hidden="false" customHeight="true" outlineLevel="0" collapsed="false">
      <c r="A136" s="12" t="s">
        <v>65</v>
      </c>
      <c r="B136" s="12" t="s">
        <v>112</v>
      </c>
      <c r="C136" s="12" t="s">
        <v>197</v>
      </c>
      <c r="D136" s="12" t="s">
        <v>193</v>
      </c>
      <c r="E136" s="12" t="s">
        <v>253</v>
      </c>
      <c r="F136" s="12" t="s">
        <v>169</v>
      </c>
      <c r="G136" s="12" t="s">
        <v>200</v>
      </c>
      <c r="H136" s="12"/>
      <c r="I136" s="12"/>
      <c r="J136" s="12"/>
      <c r="K136" s="12" t="s">
        <v>376</v>
      </c>
    </row>
    <row r="137" customFormat="false" ht="15" hidden="false" customHeight="true" outlineLevel="0" collapsed="false">
      <c r="A137" s="12" t="s">
        <v>65</v>
      </c>
      <c r="B137" s="12" t="s">
        <v>112</v>
      </c>
      <c r="C137" s="12" t="s">
        <v>197</v>
      </c>
      <c r="D137" s="12" t="s">
        <v>377</v>
      </c>
      <c r="E137" s="12"/>
      <c r="F137" s="12" t="s">
        <v>199</v>
      </c>
      <c r="G137" s="12" t="s">
        <v>200</v>
      </c>
      <c r="H137" s="12"/>
      <c r="I137" s="12"/>
      <c r="J137" s="12"/>
      <c r="K137" s="12" t="s">
        <v>378</v>
      </c>
    </row>
    <row r="138" customFormat="false" ht="15" hidden="false" customHeight="true" outlineLevel="0" collapsed="false">
      <c r="A138" s="12" t="s">
        <v>65</v>
      </c>
      <c r="B138" s="12" t="s">
        <v>112</v>
      </c>
      <c r="C138" s="12" t="s">
        <v>197</v>
      </c>
      <c r="D138" s="12" t="s">
        <v>379</v>
      </c>
      <c r="E138" s="12"/>
      <c r="F138" s="12" t="s">
        <v>173</v>
      </c>
      <c r="G138" s="12" t="s">
        <v>200</v>
      </c>
      <c r="H138" s="12"/>
      <c r="I138" s="12"/>
      <c r="J138" s="12"/>
      <c r="K138" s="12" t="s">
        <v>380</v>
      </c>
    </row>
    <row r="139" customFormat="false" ht="15" hidden="false" customHeight="true" outlineLevel="0" collapsed="false">
      <c r="A139" s="12" t="s">
        <v>65</v>
      </c>
      <c r="B139" s="12" t="s">
        <v>112</v>
      </c>
      <c r="C139" s="12" t="s">
        <v>197</v>
      </c>
      <c r="D139" s="12" t="s">
        <v>381</v>
      </c>
      <c r="E139" s="12"/>
      <c r="F139" s="12" t="s">
        <v>169</v>
      </c>
      <c r="G139" s="12" t="s">
        <v>200</v>
      </c>
      <c r="H139" s="12"/>
      <c r="I139" s="12"/>
      <c r="J139" s="12"/>
      <c r="K139" s="12"/>
    </row>
    <row r="140" customFormat="false" ht="15" hidden="false" customHeight="true" outlineLevel="0" collapsed="false">
      <c r="A140" s="12" t="s">
        <v>65</v>
      </c>
      <c r="B140" s="12" t="s">
        <v>112</v>
      </c>
      <c r="C140" s="12" t="s">
        <v>197</v>
      </c>
      <c r="D140" s="12" t="s">
        <v>382</v>
      </c>
      <c r="E140" s="12" t="s">
        <v>383</v>
      </c>
      <c r="F140" s="12" t="s">
        <v>199</v>
      </c>
      <c r="G140" s="12" t="s">
        <v>200</v>
      </c>
      <c r="H140" s="12"/>
      <c r="I140" s="12"/>
      <c r="J140" s="12"/>
      <c r="K140" s="12"/>
    </row>
    <row r="141" customFormat="false" ht="15" hidden="false" customHeight="true" outlineLevel="0" collapsed="false">
      <c r="A141" s="12" t="s">
        <v>65</v>
      </c>
      <c r="B141" s="12" t="s">
        <v>112</v>
      </c>
      <c r="C141" s="12" t="s">
        <v>197</v>
      </c>
      <c r="D141" s="12" t="s">
        <v>384</v>
      </c>
      <c r="E141" s="12" t="s">
        <v>308</v>
      </c>
      <c r="F141" s="12" t="s">
        <v>199</v>
      </c>
      <c r="G141" s="12" t="s">
        <v>200</v>
      </c>
      <c r="H141" s="12"/>
      <c r="I141" s="12"/>
      <c r="J141" s="12"/>
      <c r="K141" s="12"/>
    </row>
    <row r="142" customFormat="false" ht="15" hidden="false" customHeight="true" outlineLevel="0" collapsed="false">
      <c r="A142" s="12" t="s">
        <v>69</v>
      </c>
      <c r="B142" s="12" t="s">
        <v>106</v>
      </c>
      <c r="C142" s="12" t="s">
        <v>153</v>
      </c>
      <c r="D142" s="12" t="s">
        <v>195</v>
      </c>
      <c r="E142" s="12" t="s">
        <v>385</v>
      </c>
      <c r="F142" s="12" t="s">
        <v>169</v>
      </c>
      <c r="G142" s="12" t="s">
        <v>177</v>
      </c>
      <c r="H142" s="12"/>
      <c r="I142" s="12"/>
      <c r="J142" s="12"/>
      <c r="K142" s="12" t="s">
        <v>386</v>
      </c>
    </row>
    <row r="143" customFormat="false" ht="15" hidden="false" customHeight="true" outlineLevel="0" collapsed="false">
      <c r="A143" s="12" t="s">
        <v>69</v>
      </c>
      <c r="B143" s="12" t="s">
        <v>106</v>
      </c>
      <c r="C143" s="12" t="s">
        <v>158</v>
      </c>
      <c r="D143" s="12" t="s">
        <v>387</v>
      </c>
      <c r="E143" s="12"/>
      <c r="F143" s="12" t="s">
        <v>169</v>
      </c>
      <c r="G143" s="12" t="s">
        <v>156</v>
      </c>
      <c r="H143" s="12"/>
      <c r="I143" s="12"/>
      <c r="J143" s="12"/>
      <c r="K143" s="12" t="s">
        <v>388</v>
      </c>
    </row>
    <row r="144" customFormat="false" ht="15" hidden="false" customHeight="true" outlineLevel="0" collapsed="false">
      <c r="A144" s="12" t="s">
        <v>69</v>
      </c>
      <c r="B144" s="12" t="s">
        <v>106</v>
      </c>
      <c r="C144" s="12" t="s">
        <v>161</v>
      </c>
      <c r="D144" s="12" t="s">
        <v>208</v>
      </c>
      <c r="E144" s="12" t="s">
        <v>209</v>
      </c>
      <c r="F144" s="12" t="s">
        <v>155</v>
      </c>
      <c r="G144" s="12" t="s">
        <v>177</v>
      </c>
      <c r="H144" s="12"/>
      <c r="I144" s="12"/>
      <c r="J144" s="12"/>
      <c r="K144" s="12" t="s">
        <v>389</v>
      </c>
    </row>
    <row r="145" customFormat="false" ht="15" hidden="false" customHeight="true" outlineLevel="0" collapsed="false">
      <c r="A145" s="12" t="s">
        <v>69</v>
      </c>
      <c r="B145" s="12" t="s">
        <v>106</v>
      </c>
      <c r="C145" s="12" t="s">
        <v>163</v>
      </c>
      <c r="D145" s="12" t="s">
        <v>247</v>
      </c>
      <c r="E145" s="12"/>
      <c r="F145" s="12" t="s">
        <v>169</v>
      </c>
      <c r="G145" s="12" t="s">
        <v>156</v>
      </c>
      <c r="H145" s="12"/>
      <c r="I145" s="12"/>
      <c r="J145" s="12"/>
      <c r="K145" s="12" t="s">
        <v>390</v>
      </c>
    </row>
    <row r="146" customFormat="false" ht="15" hidden="false" customHeight="true" outlineLevel="0" collapsed="false">
      <c r="A146" s="12" t="s">
        <v>69</v>
      </c>
      <c r="B146" s="12" t="s">
        <v>106</v>
      </c>
      <c r="C146" s="12" t="s">
        <v>165</v>
      </c>
      <c r="D146" s="12" t="s">
        <v>391</v>
      </c>
      <c r="E146" s="12"/>
      <c r="F146" s="12" t="s">
        <v>169</v>
      </c>
      <c r="G146" s="12" t="s">
        <v>156</v>
      </c>
      <c r="H146" s="12"/>
      <c r="I146" s="12"/>
      <c r="J146" s="12"/>
      <c r="K146" s="12" t="s">
        <v>392</v>
      </c>
    </row>
    <row r="147" customFormat="false" ht="15" hidden="false" customHeight="true" outlineLevel="0" collapsed="false">
      <c r="A147" s="12" t="s">
        <v>69</v>
      </c>
      <c r="B147" s="12" t="s">
        <v>106</v>
      </c>
      <c r="C147" s="12" t="s">
        <v>167</v>
      </c>
      <c r="D147" s="12" t="s">
        <v>393</v>
      </c>
      <c r="E147" s="12"/>
      <c r="F147" s="12" t="s">
        <v>169</v>
      </c>
      <c r="G147" s="12" t="s">
        <v>156</v>
      </c>
      <c r="H147" s="12"/>
      <c r="I147" s="12"/>
      <c r="J147" s="12"/>
      <c r="K147" s="12" t="s">
        <v>394</v>
      </c>
    </row>
    <row r="148" customFormat="false" ht="15" hidden="false" customHeight="true" outlineLevel="0" collapsed="false">
      <c r="A148" s="12" t="s">
        <v>69</v>
      </c>
      <c r="B148" s="12" t="s">
        <v>106</v>
      </c>
      <c r="C148" s="12" t="s">
        <v>197</v>
      </c>
      <c r="D148" s="12" t="s">
        <v>395</v>
      </c>
      <c r="E148" s="12"/>
      <c r="F148" s="12" t="s">
        <v>199</v>
      </c>
      <c r="G148" s="12" t="s">
        <v>200</v>
      </c>
      <c r="H148" s="12"/>
      <c r="I148" s="12"/>
      <c r="J148" s="12"/>
      <c r="K148" s="12" t="s">
        <v>396</v>
      </c>
    </row>
    <row r="149" customFormat="false" ht="15" hidden="false" customHeight="true" outlineLevel="0" collapsed="false">
      <c r="A149" s="12" t="s">
        <v>69</v>
      </c>
      <c r="B149" s="12" t="s">
        <v>106</v>
      </c>
      <c r="C149" s="12" t="s">
        <v>197</v>
      </c>
      <c r="D149" s="12" t="s">
        <v>397</v>
      </c>
      <c r="E149" s="12"/>
      <c r="F149" s="12" t="s">
        <v>155</v>
      </c>
      <c r="G149" s="12" t="s">
        <v>156</v>
      </c>
      <c r="H149" s="12"/>
      <c r="I149" s="12"/>
      <c r="J149" s="12"/>
      <c r="K149" s="12" t="s">
        <v>398</v>
      </c>
    </row>
    <row r="150" customFormat="false" ht="15" hidden="false" customHeight="true" outlineLevel="0" collapsed="false">
      <c r="A150" s="12" t="s">
        <v>69</v>
      </c>
      <c r="B150" s="12" t="s">
        <v>110</v>
      </c>
      <c r="C150" s="12" t="s">
        <v>153</v>
      </c>
      <c r="D150" s="12" t="s">
        <v>208</v>
      </c>
      <c r="E150" s="12" t="s">
        <v>209</v>
      </c>
      <c r="F150" s="12" t="s">
        <v>155</v>
      </c>
      <c r="G150" s="12" t="s">
        <v>177</v>
      </c>
      <c r="H150" s="12"/>
      <c r="I150" s="12"/>
      <c r="J150" s="12"/>
      <c r="K150" s="12" t="s">
        <v>399</v>
      </c>
    </row>
    <row r="151" customFormat="false" ht="15" hidden="false" customHeight="true" outlineLevel="0" collapsed="false">
      <c r="A151" s="12" t="s">
        <v>69</v>
      </c>
      <c r="B151" s="12" t="s">
        <v>110</v>
      </c>
      <c r="C151" s="12" t="s">
        <v>158</v>
      </c>
      <c r="D151" s="12" t="s">
        <v>387</v>
      </c>
      <c r="E151" s="12"/>
      <c r="F151" s="12" t="s">
        <v>169</v>
      </c>
      <c r="G151" s="12" t="s">
        <v>156</v>
      </c>
      <c r="H151" s="12"/>
      <c r="I151" s="12"/>
      <c r="J151" s="12"/>
      <c r="K151" s="12"/>
    </row>
    <row r="152" customFormat="false" ht="15" hidden="false" customHeight="true" outlineLevel="0" collapsed="false">
      <c r="A152" s="12" t="s">
        <v>69</v>
      </c>
      <c r="B152" s="12" t="s">
        <v>110</v>
      </c>
      <c r="C152" s="12" t="s">
        <v>161</v>
      </c>
      <c r="D152" s="12" t="s">
        <v>195</v>
      </c>
      <c r="E152" s="12"/>
      <c r="F152" s="12" t="s">
        <v>169</v>
      </c>
      <c r="G152" s="12" t="s">
        <v>156</v>
      </c>
      <c r="H152" s="12"/>
      <c r="I152" s="12"/>
      <c r="J152" s="12"/>
      <c r="K152" s="12" t="s">
        <v>400</v>
      </c>
    </row>
    <row r="153" customFormat="false" ht="15" hidden="false" customHeight="true" outlineLevel="0" collapsed="false">
      <c r="A153" s="12" t="s">
        <v>69</v>
      </c>
      <c r="B153" s="12" t="s">
        <v>110</v>
      </c>
      <c r="C153" s="12" t="s">
        <v>163</v>
      </c>
      <c r="D153" s="12" t="s">
        <v>244</v>
      </c>
      <c r="E153" s="12" t="s">
        <v>401</v>
      </c>
      <c r="F153" s="12" t="s">
        <v>169</v>
      </c>
      <c r="G153" s="12" t="s">
        <v>177</v>
      </c>
      <c r="H153" s="12"/>
      <c r="I153" s="12"/>
      <c r="J153" s="12"/>
      <c r="K153" s="12" t="s">
        <v>402</v>
      </c>
    </row>
    <row r="154" customFormat="false" ht="15" hidden="false" customHeight="true" outlineLevel="0" collapsed="false">
      <c r="A154" s="12" t="s">
        <v>69</v>
      </c>
      <c r="B154" s="12" t="s">
        <v>110</v>
      </c>
      <c r="C154" s="12" t="s">
        <v>165</v>
      </c>
      <c r="D154" s="12" t="s">
        <v>261</v>
      </c>
      <c r="E154" s="12" t="s">
        <v>220</v>
      </c>
      <c r="F154" s="12" t="s">
        <v>221</v>
      </c>
      <c r="G154" s="12" t="s">
        <v>177</v>
      </c>
      <c r="H154" s="12"/>
      <c r="I154" s="12"/>
      <c r="J154" s="12"/>
      <c r="K154" s="12" t="s">
        <v>403</v>
      </c>
    </row>
    <row r="155" customFormat="false" ht="15" hidden="false" customHeight="true" outlineLevel="0" collapsed="false">
      <c r="A155" s="12" t="s">
        <v>69</v>
      </c>
      <c r="B155" s="12" t="s">
        <v>110</v>
      </c>
      <c r="C155" s="12" t="s">
        <v>167</v>
      </c>
      <c r="D155" s="12" t="s">
        <v>225</v>
      </c>
      <c r="E155" s="12"/>
      <c r="F155" s="12" t="s">
        <v>173</v>
      </c>
      <c r="G155" s="12" t="s">
        <v>156</v>
      </c>
      <c r="H155" s="12"/>
      <c r="I155" s="12"/>
      <c r="J155" s="12"/>
      <c r="K155" s="12" t="s">
        <v>404</v>
      </c>
    </row>
    <row r="156" customFormat="false" ht="15" hidden="false" customHeight="true" outlineLevel="0" collapsed="false">
      <c r="A156" s="12" t="s">
        <v>69</v>
      </c>
      <c r="B156" s="12" t="s">
        <v>110</v>
      </c>
      <c r="C156" s="12" t="s">
        <v>171</v>
      </c>
      <c r="D156" s="12" t="s">
        <v>405</v>
      </c>
      <c r="E156" s="12"/>
      <c r="F156" s="12" t="s">
        <v>169</v>
      </c>
      <c r="G156" s="12" t="s">
        <v>156</v>
      </c>
      <c r="H156" s="12"/>
      <c r="I156" s="12"/>
      <c r="J156" s="12"/>
      <c r="K156" s="12"/>
    </row>
    <row r="157" customFormat="false" ht="15" hidden="false" customHeight="true" outlineLevel="0" collapsed="false">
      <c r="A157" s="12" t="s">
        <v>69</v>
      </c>
      <c r="B157" s="12" t="s">
        <v>110</v>
      </c>
      <c r="C157" s="12" t="s">
        <v>174</v>
      </c>
      <c r="D157" s="12" t="s">
        <v>247</v>
      </c>
      <c r="E157" s="12"/>
      <c r="F157" s="12" t="s">
        <v>169</v>
      </c>
      <c r="G157" s="12" t="s">
        <v>156</v>
      </c>
      <c r="H157" s="12"/>
      <c r="I157" s="12"/>
      <c r="J157" s="12"/>
      <c r="K157" s="12" t="s">
        <v>406</v>
      </c>
    </row>
    <row r="158" customFormat="false" ht="15" hidden="false" customHeight="true" outlineLevel="0" collapsed="false">
      <c r="A158" s="12" t="s">
        <v>69</v>
      </c>
      <c r="B158" s="12" t="s">
        <v>110</v>
      </c>
      <c r="C158" s="12" t="s">
        <v>179</v>
      </c>
      <c r="D158" s="12" t="s">
        <v>407</v>
      </c>
      <c r="E158" s="12"/>
      <c r="F158" s="12" t="s">
        <v>169</v>
      </c>
      <c r="G158" s="12" t="s">
        <v>156</v>
      </c>
      <c r="H158" s="12"/>
      <c r="I158" s="12"/>
      <c r="J158" s="12"/>
      <c r="K158" s="12"/>
    </row>
    <row r="159" customFormat="false" ht="15" hidden="false" customHeight="true" outlineLevel="0" collapsed="false">
      <c r="A159" s="12" t="s">
        <v>69</v>
      </c>
      <c r="B159" s="12" t="s">
        <v>110</v>
      </c>
      <c r="C159" s="12" t="s">
        <v>183</v>
      </c>
      <c r="D159" s="12" t="s">
        <v>408</v>
      </c>
      <c r="E159" s="12" t="s">
        <v>223</v>
      </c>
      <c r="F159" s="12" t="s">
        <v>155</v>
      </c>
      <c r="G159" s="12" t="s">
        <v>177</v>
      </c>
      <c r="H159" s="12"/>
      <c r="I159" s="12"/>
      <c r="J159" s="12"/>
      <c r="K159" s="12" t="s">
        <v>409</v>
      </c>
    </row>
    <row r="160" customFormat="false" ht="15" hidden="false" customHeight="true" outlineLevel="0" collapsed="false">
      <c r="A160" s="12" t="s">
        <v>69</v>
      </c>
      <c r="B160" s="12" t="s">
        <v>110</v>
      </c>
      <c r="C160" s="12" t="s">
        <v>197</v>
      </c>
      <c r="D160" s="12" t="s">
        <v>410</v>
      </c>
      <c r="E160" s="12"/>
      <c r="F160" s="12" t="s">
        <v>169</v>
      </c>
      <c r="G160" s="12" t="s">
        <v>156</v>
      </c>
      <c r="H160" s="12"/>
      <c r="I160" s="12"/>
      <c r="J160" s="12"/>
      <c r="K160" s="12"/>
    </row>
    <row r="161" customFormat="false" ht="15" hidden="false" customHeight="true" outlineLevel="0" collapsed="false">
      <c r="A161" s="12" t="s">
        <v>69</v>
      </c>
      <c r="B161" s="12" t="s">
        <v>110</v>
      </c>
      <c r="C161" s="12" t="s">
        <v>197</v>
      </c>
      <c r="D161" s="12" t="s">
        <v>411</v>
      </c>
      <c r="E161" s="12"/>
      <c r="F161" s="12" t="s">
        <v>46</v>
      </c>
      <c r="G161" s="12" t="s">
        <v>156</v>
      </c>
      <c r="H161" s="12"/>
      <c r="I161" s="12"/>
      <c r="J161" s="12"/>
      <c r="K161" s="12"/>
    </row>
    <row r="162" customFormat="false" ht="15" hidden="false" customHeight="true" outlineLevel="0" collapsed="false">
      <c r="A162" s="12" t="s">
        <v>69</v>
      </c>
      <c r="B162" s="12" t="s">
        <v>110</v>
      </c>
      <c r="C162" s="12" t="s">
        <v>197</v>
      </c>
      <c r="D162" s="12" t="s">
        <v>251</v>
      </c>
      <c r="E162" s="12" t="s">
        <v>251</v>
      </c>
      <c r="F162" s="12" t="s">
        <v>169</v>
      </c>
      <c r="G162" s="12" t="s">
        <v>200</v>
      </c>
      <c r="H162" s="12"/>
      <c r="I162" s="12"/>
      <c r="J162" s="12"/>
      <c r="K162" s="12" t="s">
        <v>412</v>
      </c>
    </row>
    <row r="163" customFormat="false" ht="15" hidden="false" customHeight="true" outlineLevel="0" collapsed="false">
      <c r="A163" s="12" t="s">
        <v>69</v>
      </c>
      <c r="B163" s="12" t="s">
        <v>110</v>
      </c>
      <c r="C163" s="12" t="s">
        <v>197</v>
      </c>
      <c r="D163" s="12" t="s">
        <v>413</v>
      </c>
      <c r="E163" s="12" t="s">
        <v>229</v>
      </c>
      <c r="F163" s="12" t="s">
        <v>46</v>
      </c>
      <c r="G163" s="12" t="s">
        <v>200</v>
      </c>
      <c r="H163" s="12"/>
      <c r="I163" s="12"/>
      <c r="J163" s="12"/>
      <c r="K163" s="12" t="s">
        <v>414</v>
      </c>
    </row>
    <row r="164" customFormat="false" ht="15" hidden="false" customHeight="true" outlineLevel="0" collapsed="false">
      <c r="A164" s="12" t="s">
        <v>69</v>
      </c>
      <c r="B164" s="12" t="s">
        <v>110</v>
      </c>
      <c r="C164" s="12" t="s">
        <v>197</v>
      </c>
      <c r="D164" s="12" t="s">
        <v>397</v>
      </c>
      <c r="E164" s="12"/>
      <c r="F164" s="12" t="s">
        <v>155</v>
      </c>
      <c r="G164" s="12" t="s">
        <v>156</v>
      </c>
      <c r="H164" s="12"/>
      <c r="I164" s="12"/>
      <c r="J164" s="12"/>
      <c r="K164" s="12"/>
    </row>
    <row r="165" customFormat="false" ht="15" hidden="false" customHeight="true" outlineLevel="0" collapsed="false">
      <c r="A165" s="12" t="s">
        <v>69</v>
      </c>
      <c r="B165" s="12" t="s">
        <v>112</v>
      </c>
      <c r="C165" s="12" t="s">
        <v>153</v>
      </c>
      <c r="D165" s="12" t="s">
        <v>195</v>
      </c>
      <c r="E165" s="12"/>
      <c r="F165" s="12" t="s">
        <v>169</v>
      </c>
      <c r="G165" s="12" t="s">
        <v>156</v>
      </c>
      <c r="H165" s="12"/>
      <c r="I165" s="12"/>
      <c r="J165" s="12"/>
      <c r="K165" s="12" t="s">
        <v>415</v>
      </c>
    </row>
    <row r="166" customFormat="false" ht="15" hidden="false" customHeight="true" outlineLevel="0" collapsed="false">
      <c r="A166" s="12" t="s">
        <v>69</v>
      </c>
      <c r="B166" s="12" t="s">
        <v>112</v>
      </c>
      <c r="C166" s="12" t="s">
        <v>158</v>
      </c>
      <c r="D166" s="12" t="s">
        <v>208</v>
      </c>
      <c r="E166" s="12"/>
      <c r="F166" s="12" t="s">
        <v>155</v>
      </c>
      <c r="G166" s="12" t="s">
        <v>156</v>
      </c>
      <c r="H166" s="12"/>
      <c r="I166" s="12"/>
      <c r="J166" s="12"/>
      <c r="K166" s="12" t="s">
        <v>416</v>
      </c>
    </row>
    <row r="167" customFormat="false" ht="15" hidden="false" customHeight="true" outlineLevel="0" collapsed="false">
      <c r="A167" s="12" t="s">
        <v>69</v>
      </c>
      <c r="B167" s="12" t="s">
        <v>112</v>
      </c>
      <c r="C167" s="12" t="s">
        <v>161</v>
      </c>
      <c r="D167" s="12" t="s">
        <v>387</v>
      </c>
      <c r="E167" s="12"/>
      <c r="F167" s="12" t="s">
        <v>169</v>
      </c>
      <c r="G167" s="12" t="s">
        <v>156</v>
      </c>
      <c r="H167" s="12"/>
      <c r="I167" s="12"/>
      <c r="J167" s="12"/>
      <c r="K167" s="12"/>
    </row>
    <row r="168" customFormat="false" ht="15" hidden="false" customHeight="true" outlineLevel="0" collapsed="false">
      <c r="A168" s="12" t="s">
        <v>69</v>
      </c>
      <c r="B168" s="12" t="s">
        <v>112</v>
      </c>
      <c r="C168" s="12" t="s">
        <v>163</v>
      </c>
      <c r="D168" s="12" t="s">
        <v>247</v>
      </c>
      <c r="E168" s="12"/>
      <c r="F168" s="12" t="s">
        <v>169</v>
      </c>
      <c r="G168" s="12" t="s">
        <v>156</v>
      </c>
      <c r="H168" s="12"/>
      <c r="I168" s="12"/>
      <c r="J168" s="12"/>
      <c r="K168" s="12" t="s">
        <v>417</v>
      </c>
    </row>
    <row r="169" customFormat="false" ht="15" hidden="false" customHeight="true" outlineLevel="0" collapsed="false">
      <c r="A169" s="12" t="s">
        <v>69</v>
      </c>
      <c r="B169" s="12" t="s">
        <v>112</v>
      </c>
      <c r="C169" s="12" t="s">
        <v>165</v>
      </c>
      <c r="D169" s="12" t="s">
        <v>211</v>
      </c>
      <c r="E169" s="12"/>
      <c r="F169" s="12" t="s">
        <v>155</v>
      </c>
      <c r="G169" s="12" t="s">
        <v>156</v>
      </c>
      <c r="H169" s="12"/>
      <c r="I169" s="12"/>
      <c r="J169" s="12"/>
      <c r="K169" s="12" t="s">
        <v>418</v>
      </c>
    </row>
    <row r="170" customFormat="false" ht="15" hidden="false" customHeight="true" outlineLevel="0" collapsed="false">
      <c r="A170" s="12" t="s">
        <v>69</v>
      </c>
      <c r="B170" s="12" t="s">
        <v>112</v>
      </c>
      <c r="C170" s="12" t="s">
        <v>167</v>
      </c>
      <c r="D170" s="12" t="s">
        <v>164</v>
      </c>
      <c r="E170" s="12"/>
      <c r="F170" s="12" t="s">
        <v>155</v>
      </c>
      <c r="G170" s="12" t="s">
        <v>156</v>
      </c>
      <c r="H170" s="12"/>
      <c r="I170" s="12"/>
      <c r="J170" s="12"/>
      <c r="K170" s="12"/>
    </row>
    <row r="171" customFormat="false" ht="15" hidden="false" customHeight="true" outlineLevel="0" collapsed="false">
      <c r="A171" s="12" t="s">
        <v>69</v>
      </c>
      <c r="B171" s="12" t="s">
        <v>112</v>
      </c>
      <c r="C171" s="12" t="s">
        <v>171</v>
      </c>
      <c r="D171" s="12" t="s">
        <v>351</v>
      </c>
      <c r="E171" s="12"/>
      <c r="F171" s="12" t="s">
        <v>155</v>
      </c>
      <c r="G171" s="12" t="s">
        <v>156</v>
      </c>
      <c r="H171" s="12"/>
      <c r="I171" s="12"/>
      <c r="J171" s="12"/>
      <c r="K171" s="12"/>
    </row>
    <row r="172" customFormat="false" ht="15" hidden="false" customHeight="true" outlineLevel="0" collapsed="false">
      <c r="A172" s="12" t="s">
        <v>69</v>
      </c>
      <c r="B172" s="12" t="s">
        <v>112</v>
      </c>
      <c r="C172" s="12" t="s">
        <v>174</v>
      </c>
      <c r="D172" s="12" t="s">
        <v>419</v>
      </c>
      <c r="E172" s="12"/>
      <c r="F172" s="12" t="s">
        <v>169</v>
      </c>
      <c r="G172" s="12" t="s">
        <v>156</v>
      </c>
      <c r="H172" s="12"/>
      <c r="I172" s="12"/>
      <c r="J172" s="12"/>
      <c r="K172" s="12" t="s">
        <v>420</v>
      </c>
    </row>
    <row r="173" customFormat="false" ht="15" hidden="false" customHeight="true" outlineLevel="0" collapsed="false">
      <c r="A173" s="12" t="s">
        <v>69</v>
      </c>
      <c r="B173" s="12" t="s">
        <v>112</v>
      </c>
      <c r="C173" s="12" t="s">
        <v>179</v>
      </c>
      <c r="D173" s="12" t="s">
        <v>193</v>
      </c>
      <c r="E173" s="12" t="s">
        <v>253</v>
      </c>
      <c r="F173" s="12" t="s">
        <v>169</v>
      </c>
      <c r="G173" s="12" t="s">
        <v>177</v>
      </c>
      <c r="H173" s="12"/>
      <c r="I173" s="12"/>
      <c r="J173" s="12"/>
      <c r="K173" s="12" t="s">
        <v>421</v>
      </c>
    </row>
    <row r="174" customFormat="false" ht="15" hidden="false" customHeight="true" outlineLevel="0" collapsed="false">
      <c r="A174" s="12" t="s">
        <v>69</v>
      </c>
      <c r="B174" s="12" t="s">
        <v>112</v>
      </c>
      <c r="C174" s="12" t="s">
        <v>197</v>
      </c>
      <c r="D174" s="12" t="s">
        <v>282</v>
      </c>
      <c r="E174" s="12" t="s">
        <v>283</v>
      </c>
      <c r="F174" s="12" t="s">
        <v>169</v>
      </c>
      <c r="G174" s="12" t="s">
        <v>200</v>
      </c>
      <c r="H174" s="12"/>
      <c r="I174" s="12"/>
      <c r="J174" s="12"/>
      <c r="K174" s="12" t="s">
        <v>422</v>
      </c>
    </row>
    <row r="175" customFormat="false" ht="15" hidden="false" customHeight="true" outlineLevel="0" collapsed="false">
      <c r="A175" s="12" t="s">
        <v>69</v>
      </c>
      <c r="B175" s="12" t="s">
        <v>112</v>
      </c>
      <c r="C175" s="12" t="s">
        <v>197</v>
      </c>
      <c r="D175" s="12" t="s">
        <v>225</v>
      </c>
      <c r="E175" s="12"/>
      <c r="F175" s="12" t="s">
        <v>173</v>
      </c>
      <c r="G175" s="12" t="s">
        <v>156</v>
      </c>
      <c r="H175" s="12"/>
      <c r="I175" s="12"/>
      <c r="J175" s="12"/>
      <c r="K175" s="12"/>
    </row>
    <row r="176" customFormat="false" ht="15" hidden="false" customHeight="true" outlineLevel="0" collapsed="false">
      <c r="A176" s="12" t="s">
        <v>69</v>
      </c>
      <c r="B176" s="12" t="s">
        <v>112</v>
      </c>
      <c r="C176" s="12" t="s">
        <v>197</v>
      </c>
      <c r="D176" s="12" t="s">
        <v>423</v>
      </c>
      <c r="E176" s="12"/>
      <c r="F176" s="12" t="s">
        <v>199</v>
      </c>
      <c r="G176" s="12" t="s">
        <v>200</v>
      </c>
      <c r="H176" s="12"/>
      <c r="I176" s="12"/>
      <c r="J176" s="12"/>
      <c r="K176" s="12" t="s">
        <v>424</v>
      </c>
    </row>
    <row r="177" customFormat="false" ht="15" hidden="false" customHeight="true" outlineLevel="0" collapsed="false">
      <c r="A177" s="12" t="s">
        <v>69</v>
      </c>
      <c r="B177" s="12" t="s">
        <v>112</v>
      </c>
      <c r="C177" s="12" t="s">
        <v>197</v>
      </c>
      <c r="D177" s="12" t="s">
        <v>425</v>
      </c>
      <c r="E177" s="12" t="s">
        <v>383</v>
      </c>
      <c r="F177" s="12" t="s">
        <v>199</v>
      </c>
      <c r="G177" s="12" t="s">
        <v>200</v>
      </c>
      <c r="H177" s="12"/>
      <c r="I177" s="12"/>
      <c r="J177" s="12"/>
      <c r="K177" s="12" t="s">
        <v>426</v>
      </c>
    </row>
    <row r="178" customFormat="false" ht="15" hidden="false" customHeight="true" outlineLevel="0" collapsed="false">
      <c r="A178" s="12" t="s">
        <v>72</v>
      </c>
      <c r="B178" s="12" t="s">
        <v>106</v>
      </c>
      <c r="C178" s="12" t="s">
        <v>153</v>
      </c>
      <c r="D178" s="12" t="s">
        <v>208</v>
      </c>
      <c r="E178" s="12" t="s">
        <v>209</v>
      </c>
      <c r="F178" s="12" t="s">
        <v>155</v>
      </c>
      <c r="G178" s="12" t="s">
        <v>177</v>
      </c>
      <c r="H178" s="12" t="s">
        <v>427</v>
      </c>
      <c r="I178" s="12" t="s">
        <v>42</v>
      </c>
      <c r="J178" s="12" t="s">
        <v>209</v>
      </c>
      <c r="K178" s="12" t="s">
        <v>428</v>
      </c>
    </row>
    <row r="179" customFormat="false" ht="15" hidden="false" customHeight="true" outlineLevel="0" collapsed="false">
      <c r="A179" s="12" t="s">
        <v>72</v>
      </c>
      <c r="B179" s="12" t="s">
        <v>106</v>
      </c>
      <c r="C179" s="12" t="s">
        <v>158</v>
      </c>
      <c r="D179" s="12" t="s">
        <v>244</v>
      </c>
      <c r="E179" s="12"/>
      <c r="F179" s="12" t="s">
        <v>169</v>
      </c>
      <c r="G179" s="12" t="s">
        <v>156</v>
      </c>
      <c r="H179" s="12"/>
      <c r="I179" s="12"/>
      <c r="J179" s="12"/>
      <c r="K179" s="12" t="s">
        <v>429</v>
      </c>
    </row>
    <row r="180" customFormat="false" ht="15" hidden="false" customHeight="true" outlineLevel="0" collapsed="false">
      <c r="A180" s="12" t="s">
        <v>72</v>
      </c>
      <c r="B180" s="12" t="s">
        <v>106</v>
      </c>
      <c r="C180" s="12" t="s">
        <v>161</v>
      </c>
      <c r="D180" s="12" t="s">
        <v>430</v>
      </c>
      <c r="E180" s="12" t="s">
        <v>298</v>
      </c>
      <c r="F180" s="12" t="s">
        <v>270</v>
      </c>
      <c r="G180" s="12" t="s">
        <v>177</v>
      </c>
      <c r="H180" s="12"/>
      <c r="I180" s="12"/>
      <c r="J180" s="12"/>
      <c r="K180" s="12" t="s">
        <v>431</v>
      </c>
    </row>
    <row r="181" customFormat="false" ht="15" hidden="false" customHeight="true" outlineLevel="0" collapsed="false">
      <c r="A181" s="12" t="s">
        <v>72</v>
      </c>
      <c r="B181" s="12" t="s">
        <v>106</v>
      </c>
      <c r="C181" s="12" t="s">
        <v>163</v>
      </c>
      <c r="D181" s="12" t="s">
        <v>432</v>
      </c>
      <c r="E181" s="12"/>
      <c r="F181" s="12" t="s">
        <v>270</v>
      </c>
      <c r="G181" s="12" t="s">
        <v>156</v>
      </c>
      <c r="H181" s="12"/>
      <c r="I181" s="12"/>
      <c r="J181" s="12"/>
      <c r="K181" s="12" t="s">
        <v>433</v>
      </c>
    </row>
    <row r="182" customFormat="false" ht="15" hidden="false" customHeight="true" outlineLevel="0" collapsed="false">
      <c r="A182" s="12" t="s">
        <v>72</v>
      </c>
      <c r="B182" s="12" t="s">
        <v>106</v>
      </c>
      <c r="C182" s="12" t="s">
        <v>197</v>
      </c>
      <c r="D182" s="12" t="s">
        <v>434</v>
      </c>
      <c r="E182" s="12" t="s">
        <v>435</v>
      </c>
      <c r="F182" s="12" t="s">
        <v>173</v>
      </c>
      <c r="G182" s="12" t="s">
        <v>177</v>
      </c>
      <c r="H182" s="12"/>
      <c r="I182" s="12"/>
      <c r="J182" s="12"/>
      <c r="K182" s="12" t="s">
        <v>436</v>
      </c>
    </row>
    <row r="183" customFormat="false" ht="15" hidden="false" customHeight="true" outlineLevel="0" collapsed="false">
      <c r="A183" s="12" t="s">
        <v>72</v>
      </c>
      <c r="B183" s="12" t="s">
        <v>106</v>
      </c>
      <c r="C183" s="12" t="s">
        <v>197</v>
      </c>
      <c r="D183" s="12" t="s">
        <v>437</v>
      </c>
      <c r="E183" s="12"/>
      <c r="F183" s="12" t="s">
        <v>46</v>
      </c>
      <c r="G183" s="12" t="s">
        <v>156</v>
      </c>
      <c r="H183" s="12"/>
      <c r="I183" s="12"/>
      <c r="J183" s="12"/>
      <c r="K183" s="12"/>
    </row>
    <row r="184" customFormat="false" ht="15" hidden="false" customHeight="true" outlineLevel="0" collapsed="false">
      <c r="A184" s="12" t="s">
        <v>72</v>
      </c>
      <c r="B184" s="12" t="s">
        <v>106</v>
      </c>
      <c r="C184" s="12" t="s">
        <v>197</v>
      </c>
      <c r="D184" s="12" t="s">
        <v>438</v>
      </c>
      <c r="E184" s="12" t="s">
        <v>439</v>
      </c>
      <c r="F184" s="12" t="s">
        <v>440</v>
      </c>
      <c r="G184" s="12" t="s">
        <v>200</v>
      </c>
      <c r="H184" s="12" t="s">
        <v>441</v>
      </c>
      <c r="I184" s="12" t="s">
        <v>46</v>
      </c>
      <c r="J184" s="12" t="s">
        <v>442</v>
      </c>
      <c r="K184" s="12" t="s">
        <v>443</v>
      </c>
    </row>
    <row r="185" customFormat="false" ht="15" hidden="false" customHeight="true" outlineLevel="0" collapsed="false">
      <c r="A185" s="12" t="s">
        <v>72</v>
      </c>
      <c r="B185" s="12" t="s">
        <v>106</v>
      </c>
      <c r="C185" s="12" t="s">
        <v>197</v>
      </c>
      <c r="D185" s="12" t="s">
        <v>444</v>
      </c>
      <c r="E185" s="12"/>
      <c r="F185" s="12" t="s">
        <v>155</v>
      </c>
      <c r="G185" s="12" t="s">
        <v>156</v>
      </c>
      <c r="H185" s="12"/>
      <c r="I185" s="12"/>
      <c r="J185" s="12"/>
      <c r="K185" s="12" t="s">
        <v>445</v>
      </c>
    </row>
    <row r="186" customFormat="false" ht="15" hidden="false" customHeight="true" outlineLevel="0" collapsed="false">
      <c r="A186" s="12" t="s">
        <v>72</v>
      </c>
      <c r="B186" s="12" t="s">
        <v>106</v>
      </c>
      <c r="C186" s="12" t="s">
        <v>197</v>
      </c>
      <c r="D186" s="12" t="s">
        <v>446</v>
      </c>
      <c r="E186" s="12" t="s">
        <v>229</v>
      </c>
      <c r="F186" s="12" t="s">
        <v>155</v>
      </c>
      <c r="G186" s="12" t="s">
        <v>200</v>
      </c>
      <c r="H186" s="12"/>
      <c r="I186" s="12"/>
      <c r="J186" s="12"/>
      <c r="K186" s="12" t="s">
        <v>447</v>
      </c>
    </row>
    <row r="187" customFormat="false" ht="15" hidden="false" customHeight="true" outlineLevel="0" collapsed="false">
      <c r="A187" s="12" t="s">
        <v>72</v>
      </c>
      <c r="B187" s="12" t="s">
        <v>110</v>
      </c>
      <c r="C187" s="12" t="s">
        <v>153</v>
      </c>
      <c r="D187" s="12" t="s">
        <v>208</v>
      </c>
      <c r="E187" s="12"/>
      <c r="F187" s="12" t="s">
        <v>155</v>
      </c>
      <c r="G187" s="12" t="s">
        <v>156</v>
      </c>
      <c r="H187" s="12" t="s">
        <v>448</v>
      </c>
      <c r="I187" s="12" t="s">
        <v>42</v>
      </c>
      <c r="J187" s="12" t="s">
        <v>449</v>
      </c>
      <c r="K187" s="12" t="s">
        <v>450</v>
      </c>
    </row>
    <row r="188" customFormat="false" ht="15" hidden="false" customHeight="true" outlineLevel="0" collapsed="false">
      <c r="A188" s="12" t="s">
        <v>72</v>
      </c>
      <c r="B188" s="12" t="s">
        <v>110</v>
      </c>
      <c r="C188" s="12" t="s">
        <v>158</v>
      </c>
      <c r="D188" s="12" t="s">
        <v>244</v>
      </c>
      <c r="E188" s="12" t="s">
        <v>401</v>
      </c>
      <c r="F188" s="12" t="s">
        <v>169</v>
      </c>
      <c r="G188" s="12" t="s">
        <v>177</v>
      </c>
      <c r="H188" s="12" t="s">
        <v>451</v>
      </c>
      <c r="I188" s="12" t="s">
        <v>38</v>
      </c>
      <c r="J188" s="12" t="s">
        <v>452</v>
      </c>
      <c r="K188" s="12" t="s">
        <v>453</v>
      </c>
    </row>
    <row r="189" customFormat="false" ht="15" hidden="false" customHeight="true" outlineLevel="0" collapsed="false">
      <c r="A189" s="12" t="s">
        <v>72</v>
      </c>
      <c r="B189" s="12" t="s">
        <v>110</v>
      </c>
      <c r="C189" s="12" t="s">
        <v>197</v>
      </c>
      <c r="D189" s="12" t="s">
        <v>454</v>
      </c>
      <c r="E189" s="12" t="s">
        <v>401</v>
      </c>
      <c r="F189" s="12" t="s">
        <v>169</v>
      </c>
      <c r="G189" s="12" t="s">
        <v>177</v>
      </c>
      <c r="H189" s="12" t="s">
        <v>455</v>
      </c>
      <c r="I189" s="12" t="s">
        <v>46</v>
      </c>
      <c r="J189" s="12" t="s">
        <v>456</v>
      </c>
      <c r="K189" s="12" t="s">
        <v>457</v>
      </c>
    </row>
    <row r="190" customFormat="false" ht="15" hidden="false" customHeight="true" outlineLevel="0" collapsed="false">
      <c r="A190" s="12" t="s">
        <v>72</v>
      </c>
      <c r="B190" s="12" t="s">
        <v>110</v>
      </c>
      <c r="C190" s="12" t="s">
        <v>161</v>
      </c>
      <c r="D190" s="12" t="s">
        <v>458</v>
      </c>
      <c r="E190" s="12" t="s">
        <v>459</v>
      </c>
      <c r="F190" s="12" t="s">
        <v>270</v>
      </c>
      <c r="G190" s="12" t="s">
        <v>177</v>
      </c>
      <c r="H190" s="12"/>
      <c r="I190" s="12"/>
      <c r="J190" s="12"/>
      <c r="K190" s="12" t="s">
        <v>460</v>
      </c>
    </row>
    <row r="191" customFormat="false" ht="15" hidden="false" customHeight="true" outlineLevel="0" collapsed="false">
      <c r="A191" s="12" t="s">
        <v>72</v>
      </c>
      <c r="B191" s="12" t="s">
        <v>110</v>
      </c>
      <c r="C191" s="12" t="s">
        <v>163</v>
      </c>
      <c r="D191" s="12" t="s">
        <v>461</v>
      </c>
      <c r="E191" s="12"/>
      <c r="F191" s="12" t="s">
        <v>270</v>
      </c>
      <c r="G191" s="12" t="s">
        <v>156</v>
      </c>
      <c r="H191" s="12"/>
      <c r="I191" s="12"/>
      <c r="J191" s="12"/>
      <c r="K191" s="12" t="s">
        <v>462</v>
      </c>
    </row>
    <row r="192" customFormat="false" ht="15" hidden="false" customHeight="true" outlineLevel="0" collapsed="false">
      <c r="A192" s="12" t="s">
        <v>72</v>
      </c>
      <c r="B192" s="12" t="s">
        <v>110</v>
      </c>
      <c r="C192" s="12" t="s">
        <v>165</v>
      </c>
      <c r="D192" s="12" t="s">
        <v>225</v>
      </c>
      <c r="E192" s="12"/>
      <c r="F192" s="12" t="s">
        <v>173</v>
      </c>
      <c r="G192" s="12" t="s">
        <v>156</v>
      </c>
      <c r="H192" s="12"/>
      <c r="I192" s="12"/>
      <c r="J192" s="12"/>
      <c r="K192" s="12" t="s">
        <v>463</v>
      </c>
    </row>
    <row r="193" customFormat="false" ht="15" hidden="false" customHeight="true" outlineLevel="0" collapsed="false">
      <c r="A193" s="12" t="s">
        <v>72</v>
      </c>
      <c r="B193" s="12" t="s">
        <v>110</v>
      </c>
      <c r="C193" s="12" t="s">
        <v>197</v>
      </c>
      <c r="D193" s="12" t="s">
        <v>193</v>
      </c>
      <c r="E193" s="12" t="s">
        <v>253</v>
      </c>
      <c r="F193" s="12" t="s">
        <v>169</v>
      </c>
      <c r="G193" s="12" t="s">
        <v>200</v>
      </c>
      <c r="H193" s="12"/>
      <c r="I193" s="12"/>
      <c r="J193" s="12"/>
      <c r="K193" s="12" t="s">
        <v>464</v>
      </c>
    </row>
    <row r="194" customFormat="false" ht="15" hidden="false" customHeight="true" outlineLevel="0" collapsed="false">
      <c r="A194" s="12" t="s">
        <v>72</v>
      </c>
      <c r="B194" s="12" t="s">
        <v>110</v>
      </c>
      <c r="C194" s="12" t="s">
        <v>197</v>
      </c>
      <c r="D194" s="12" t="s">
        <v>251</v>
      </c>
      <c r="E194" s="12" t="s">
        <v>251</v>
      </c>
      <c r="F194" s="12" t="s">
        <v>169</v>
      </c>
      <c r="G194" s="12" t="s">
        <v>200</v>
      </c>
      <c r="H194" s="12"/>
      <c r="I194" s="12"/>
      <c r="J194" s="12"/>
      <c r="K194" s="12" t="s">
        <v>465</v>
      </c>
    </row>
    <row r="195" customFormat="false" ht="15" hidden="false" customHeight="true" outlineLevel="0" collapsed="false">
      <c r="A195" s="12" t="s">
        <v>72</v>
      </c>
      <c r="B195" s="12" t="s">
        <v>110</v>
      </c>
      <c r="C195" s="12" t="s">
        <v>197</v>
      </c>
      <c r="D195" s="12" t="s">
        <v>466</v>
      </c>
      <c r="E195" s="12" t="s">
        <v>466</v>
      </c>
      <c r="F195" s="12" t="s">
        <v>199</v>
      </c>
      <c r="G195" s="12" t="s">
        <v>200</v>
      </c>
      <c r="H195" s="12"/>
      <c r="I195" s="12"/>
      <c r="J195" s="12"/>
      <c r="K195" s="12"/>
    </row>
    <row r="196" customFormat="false" ht="15" hidden="false" customHeight="true" outlineLevel="0" collapsed="false">
      <c r="A196" s="12" t="s">
        <v>72</v>
      </c>
      <c r="B196" s="12" t="s">
        <v>112</v>
      </c>
      <c r="C196" s="12" t="s">
        <v>153</v>
      </c>
      <c r="D196" s="12" t="s">
        <v>208</v>
      </c>
      <c r="E196" s="12" t="s">
        <v>209</v>
      </c>
      <c r="F196" s="12" t="s">
        <v>155</v>
      </c>
      <c r="G196" s="12" t="s">
        <v>177</v>
      </c>
      <c r="H196" s="12" t="s">
        <v>467</v>
      </c>
      <c r="I196" s="12" t="s">
        <v>42</v>
      </c>
      <c r="J196" s="12" t="s">
        <v>209</v>
      </c>
      <c r="K196" s="12" t="s">
        <v>468</v>
      </c>
    </row>
    <row r="197" customFormat="false" ht="15" hidden="false" customHeight="true" outlineLevel="0" collapsed="false">
      <c r="A197" s="12" t="s">
        <v>72</v>
      </c>
      <c r="B197" s="12" t="s">
        <v>112</v>
      </c>
      <c r="C197" s="12" t="s">
        <v>158</v>
      </c>
      <c r="D197" s="12" t="s">
        <v>244</v>
      </c>
      <c r="E197" s="12"/>
      <c r="F197" s="12" t="s">
        <v>169</v>
      </c>
      <c r="G197" s="12" t="s">
        <v>156</v>
      </c>
      <c r="H197" s="12"/>
      <c r="I197" s="12"/>
      <c r="J197" s="12"/>
      <c r="K197" s="12" t="s">
        <v>469</v>
      </c>
    </row>
    <row r="198" customFormat="false" ht="15" hidden="false" customHeight="true" outlineLevel="0" collapsed="false">
      <c r="A198" s="12" t="s">
        <v>72</v>
      </c>
      <c r="B198" s="12" t="s">
        <v>112</v>
      </c>
      <c r="C198" s="12" t="s">
        <v>161</v>
      </c>
      <c r="D198" s="12" t="s">
        <v>470</v>
      </c>
      <c r="E198" s="12" t="s">
        <v>209</v>
      </c>
      <c r="F198" s="12" t="s">
        <v>46</v>
      </c>
      <c r="G198" s="12" t="s">
        <v>177</v>
      </c>
      <c r="H198" s="12"/>
      <c r="I198" s="12"/>
      <c r="J198" s="12"/>
      <c r="K198" s="12" t="s">
        <v>471</v>
      </c>
    </row>
    <row r="199" customFormat="false" ht="15" hidden="false" customHeight="true" outlineLevel="0" collapsed="false">
      <c r="A199" s="12" t="s">
        <v>72</v>
      </c>
      <c r="B199" s="12" t="s">
        <v>112</v>
      </c>
      <c r="C199" s="12" t="s">
        <v>163</v>
      </c>
      <c r="D199" s="12" t="s">
        <v>430</v>
      </c>
      <c r="E199" s="12"/>
      <c r="F199" s="12" t="s">
        <v>270</v>
      </c>
      <c r="G199" s="12" t="s">
        <v>156</v>
      </c>
      <c r="H199" s="12"/>
      <c r="I199" s="12"/>
      <c r="J199" s="12"/>
      <c r="K199" s="12" t="s">
        <v>472</v>
      </c>
    </row>
    <row r="200" customFormat="false" ht="15" hidden="false" customHeight="true" outlineLevel="0" collapsed="false">
      <c r="A200" s="12" t="s">
        <v>72</v>
      </c>
      <c r="B200" s="12" t="s">
        <v>112</v>
      </c>
      <c r="C200" s="12" t="s">
        <v>165</v>
      </c>
      <c r="D200" s="12" t="s">
        <v>432</v>
      </c>
      <c r="E200" s="12" t="s">
        <v>278</v>
      </c>
      <c r="F200" s="12" t="s">
        <v>270</v>
      </c>
      <c r="G200" s="12" t="s">
        <v>177</v>
      </c>
      <c r="H200" s="12"/>
      <c r="I200" s="12"/>
      <c r="J200" s="12"/>
      <c r="K200" s="12" t="s">
        <v>472</v>
      </c>
    </row>
    <row r="201" customFormat="false" ht="15" hidden="false" customHeight="true" outlineLevel="0" collapsed="false">
      <c r="A201" s="12" t="s">
        <v>72</v>
      </c>
      <c r="B201" s="12" t="s">
        <v>112</v>
      </c>
      <c r="C201" s="12" t="s">
        <v>197</v>
      </c>
      <c r="D201" s="12" t="s">
        <v>473</v>
      </c>
      <c r="E201" s="12"/>
      <c r="F201" s="12" t="s">
        <v>46</v>
      </c>
      <c r="G201" s="12" t="s">
        <v>156</v>
      </c>
      <c r="H201" s="12" t="s">
        <v>474</v>
      </c>
      <c r="I201" s="12" t="s">
        <v>46</v>
      </c>
      <c r="J201" s="12" t="s">
        <v>475</v>
      </c>
      <c r="K201" s="12" t="s">
        <v>476</v>
      </c>
    </row>
    <row r="202" customFormat="false" ht="15" hidden="false" customHeight="true" outlineLevel="0" collapsed="false">
      <c r="A202" s="12" t="s">
        <v>72</v>
      </c>
      <c r="B202" s="12" t="s">
        <v>112</v>
      </c>
      <c r="C202" s="12" t="s">
        <v>197</v>
      </c>
      <c r="D202" s="12" t="s">
        <v>225</v>
      </c>
      <c r="E202" s="12"/>
      <c r="F202" s="12" t="s">
        <v>173</v>
      </c>
      <c r="G202" s="12" t="s">
        <v>156</v>
      </c>
      <c r="H202" s="12"/>
      <c r="I202" s="12"/>
      <c r="J202" s="12"/>
      <c r="K202" s="12" t="s">
        <v>477</v>
      </c>
    </row>
    <row r="203" customFormat="false" ht="15" hidden="false" customHeight="true" outlineLevel="0" collapsed="false">
      <c r="A203" s="12" t="s">
        <v>72</v>
      </c>
      <c r="B203" s="12" t="s">
        <v>112</v>
      </c>
      <c r="C203" s="12" t="s">
        <v>197</v>
      </c>
      <c r="D203" s="12" t="s">
        <v>478</v>
      </c>
      <c r="E203" s="12"/>
      <c r="F203" s="12" t="s">
        <v>221</v>
      </c>
      <c r="G203" s="12" t="s">
        <v>156</v>
      </c>
      <c r="H203" s="12"/>
      <c r="I203" s="12"/>
      <c r="J203" s="12"/>
      <c r="K203" s="12" t="s">
        <v>477</v>
      </c>
    </row>
    <row r="204" customFormat="false" ht="15" hidden="false" customHeight="true" outlineLevel="0" collapsed="false">
      <c r="A204" s="12" t="s">
        <v>72</v>
      </c>
      <c r="B204" s="12" t="s">
        <v>112</v>
      </c>
      <c r="C204" s="12" t="s">
        <v>197</v>
      </c>
      <c r="D204" s="12" t="s">
        <v>479</v>
      </c>
      <c r="E204" s="12"/>
      <c r="F204" s="12" t="s">
        <v>221</v>
      </c>
      <c r="G204" s="12" t="s">
        <v>156</v>
      </c>
      <c r="H204" s="12"/>
      <c r="I204" s="12"/>
      <c r="J204" s="12"/>
      <c r="K204" s="12" t="s">
        <v>477</v>
      </c>
    </row>
    <row r="205" customFormat="false" ht="15" hidden="false" customHeight="true" outlineLevel="0" collapsed="false">
      <c r="A205" s="12" t="s">
        <v>72</v>
      </c>
      <c r="B205" s="12" t="s">
        <v>112</v>
      </c>
      <c r="C205" s="12" t="s">
        <v>197</v>
      </c>
      <c r="D205" s="12" t="s">
        <v>387</v>
      </c>
      <c r="E205" s="12"/>
      <c r="F205" s="12" t="s">
        <v>169</v>
      </c>
      <c r="G205" s="12" t="s">
        <v>156</v>
      </c>
      <c r="H205" s="12"/>
      <c r="I205" s="12"/>
      <c r="J205" s="12"/>
      <c r="K205" s="12"/>
    </row>
    <row r="206" customFormat="false" ht="15" hidden="false" customHeight="true" outlineLevel="0" collapsed="false">
      <c r="A206" s="12" t="s">
        <v>72</v>
      </c>
      <c r="B206" s="12" t="s">
        <v>112</v>
      </c>
      <c r="C206" s="12" t="s">
        <v>197</v>
      </c>
      <c r="D206" s="12" t="s">
        <v>480</v>
      </c>
      <c r="E206" s="12" t="s">
        <v>481</v>
      </c>
      <c r="F206" s="12" t="s">
        <v>199</v>
      </c>
      <c r="G206" s="12" t="s">
        <v>200</v>
      </c>
      <c r="H206" s="12"/>
      <c r="I206" s="12"/>
      <c r="J206" s="12"/>
      <c r="K206" s="12"/>
    </row>
    <row r="207" customFormat="false" ht="15" hidden="false" customHeight="true" outlineLevel="0" collapsed="false">
      <c r="A207" s="12" t="s">
        <v>72</v>
      </c>
      <c r="B207" s="12" t="s">
        <v>112</v>
      </c>
      <c r="C207" s="12" t="s">
        <v>197</v>
      </c>
      <c r="D207" s="12" t="s">
        <v>482</v>
      </c>
      <c r="E207" s="12" t="s">
        <v>483</v>
      </c>
      <c r="F207" s="12" t="s">
        <v>199</v>
      </c>
      <c r="G207" s="12" t="s">
        <v>200</v>
      </c>
      <c r="H207" s="12"/>
      <c r="I207" s="12"/>
      <c r="J207" s="12"/>
      <c r="K207" s="12" t="s">
        <v>484</v>
      </c>
    </row>
    <row r="208" customFormat="false" ht="15" hidden="false" customHeight="true" outlineLevel="0" collapsed="false">
      <c r="A208" s="12" t="s">
        <v>72</v>
      </c>
      <c r="B208" s="12" t="s">
        <v>112</v>
      </c>
      <c r="C208" s="12" t="s">
        <v>197</v>
      </c>
      <c r="D208" s="12" t="s">
        <v>485</v>
      </c>
      <c r="E208" s="12" t="s">
        <v>486</v>
      </c>
      <c r="F208" s="12" t="s">
        <v>169</v>
      </c>
      <c r="G208" s="12" t="s">
        <v>200</v>
      </c>
      <c r="H208" s="12"/>
      <c r="I208" s="12"/>
      <c r="J208" s="12"/>
      <c r="K208" s="12" t="s">
        <v>487</v>
      </c>
    </row>
    <row r="209" customFormat="false" ht="15" hidden="false" customHeight="true" outlineLevel="0" collapsed="false">
      <c r="A209" s="12" t="s">
        <v>72</v>
      </c>
      <c r="B209" s="12" t="s">
        <v>112</v>
      </c>
      <c r="C209" s="12" t="s">
        <v>197</v>
      </c>
      <c r="D209" s="12" t="s">
        <v>295</v>
      </c>
      <c r="E209" s="12" t="s">
        <v>296</v>
      </c>
      <c r="F209" s="12" t="s">
        <v>199</v>
      </c>
      <c r="G209" s="12" t="s">
        <v>200</v>
      </c>
      <c r="H209" s="12"/>
      <c r="I209" s="12"/>
      <c r="J209" s="12"/>
      <c r="K209" s="12"/>
    </row>
    <row r="210" customFormat="false" ht="15" hidden="false" customHeight="true" outlineLevel="0" collapsed="false">
      <c r="A210" s="12" t="s">
        <v>72</v>
      </c>
      <c r="B210" s="12" t="s">
        <v>112</v>
      </c>
      <c r="C210" s="12" t="s">
        <v>197</v>
      </c>
      <c r="D210" s="12" t="s">
        <v>251</v>
      </c>
      <c r="E210" s="12" t="s">
        <v>251</v>
      </c>
      <c r="F210" s="12" t="s">
        <v>169</v>
      </c>
      <c r="G210" s="12" t="s">
        <v>200</v>
      </c>
      <c r="H210" s="12"/>
      <c r="I210" s="12"/>
      <c r="J210" s="12"/>
      <c r="K210" s="12" t="s">
        <v>488</v>
      </c>
    </row>
    <row r="211" customFormat="false" ht="15" hidden="false" customHeight="true" outlineLevel="0" collapsed="false">
      <c r="A211" s="12" t="s">
        <v>75</v>
      </c>
      <c r="B211" s="12" t="s">
        <v>106</v>
      </c>
      <c r="C211" s="12" t="s">
        <v>153</v>
      </c>
      <c r="D211" s="12" t="s">
        <v>489</v>
      </c>
      <c r="E211" s="12" t="s">
        <v>490</v>
      </c>
      <c r="F211" s="12" t="s">
        <v>440</v>
      </c>
      <c r="G211" s="12" t="s">
        <v>177</v>
      </c>
      <c r="H211" s="12" t="s">
        <v>491</v>
      </c>
      <c r="I211" s="12" t="s">
        <v>42</v>
      </c>
      <c r="J211" s="12" t="s">
        <v>489</v>
      </c>
      <c r="K211" s="12" t="s">
        <v>492</v>
      </c>
    </row>
    <row r="212" customFormat="false" ht="15" hidden="false" customHeight="true" outlineLevel="0" collapsed="false">
      <c r="A212" s="12" t="s">
        <v>75</v>
      </c>
      <c r="B212" s="12" t="s">
        <v>106</v>
      </c>
      <c r="C212" s="12" t="s">
        <v>158</v>
      </c>
      <c r="D212" s="12" t="s">
        <v>493</v>
      </c>
      <c r="E212" s="12" t="s">
        <v>494</v>
      </c>
      <c r="F212" s="12" t="s">
        <v>440</v>
      </c>
      <c r="G212" s="12" t="s">
        <v>177</v>
      </c>
      <c r="H212" s="12" t="s">
        <v>495</v>
      </c>
      <c r="I212" s="12" t="s">
        <v>40</v>
      </c>
      <c r="J212" s="12" t="s">
        <v>493</v>
      </c>
      <c r="K212" s="12"/>
    </row>
    <row r="213" customFormat="false" ht="15" hidden="false" customHeight="true" outlineLevel="0" collapsed="false">
      <c r="A213" s="12" t="s">
        <v>75</v>
      </c>
      <c r="B213" s="12" t="s">
        <v>106</v>
      </c>
      <c r="C213" s="12" t="s">
        <v>161</v>
      </c>
      <c r="D213" s="12" t="s">
        <v>496</v>
      </c>
      <c r="E213" s="12" t="s">
        <v>497</v>
      </c>
      <c r="F213" s="12" t="s">
        <v>440</v>
      </c>
      <c r="G213" s="12" t="s">
        <v>177</v>
      </c>
      <c r="H213" s="12" t="s">
        <v>498</v>
      </c>
      <c r="I213" s="12" t="s">
        <v>40</v>
      </c>
      <c r="J213" s="12" t="s">
        <v>499</v>
      </c>
      <c r="K213" s="12" t="s">
        <v>500</v>
      </c>
    </row>
    <row r="214" customFormat="false" ht="15" hidden="false" customHeight="true" outlineLevel="0" collapsed="false">
      <c r="A214" s="12" t="s">
        <v>75</v>
      </c>
      <c r="B214" s="12" t="s">
        <v>106</v>
      </c>
      <c r="C214" s="12" t="s">
        <v>197</v>
      </c>
      <c r="D214" s="12" t="s">
        <v>501</v>
      </c>
      <c r="E214" s="12" t="s">
        <v>497</v>
      </c>
      <c r="F214" s="12" t="s">
        <v>440</v>
      </c>
      <c r="G214" s="12" t="s">
        <v>177</v>
      </c>
      <c r="H214" s="12" t="s">
        <v>502</v>
      </c>
      <c r="I214" s="12" t="s">
        <v>46</v>
      </c>
      <c r="J214" s="12" t="s">
        <v>496</v>
      </c>
      <c r="K214" s="12" t="s">
        <v>503</v>
      </c>
    </row>
    <row r="215" customFormat="false" ht="15" hidden="false" customHeight="true" outlineLevel="0" collapsed="false">
      <c r="A215" s="12" t="s">
        <v>75</v>
      </c>
      <c r="B215" s="12" t="s">
        <v>106</v>
      </c>
      <c r="C215" s="12" t="s">
        <v>163</v>
      </c>
      <c r="D215" s="12" t="s">
        <v>504</v>
      </c>
      <c r="E215" s="12" t="s">
        <v>505</v>
      </c>
      <c r="F215" s="12" t="s">
        <v>440</v>
      </c>
      <c r="G215" s="12" t="s">
        <v>177</v>
      </c>
      <c r="H215" s="12" t="s">
        <v>506</v>
      </c>
      <c r="I215" s="12" t="s">
        <v>40</v>
      </c>
      <c r="J215" s="12" t="s">
        <v>504</v>
      </c>
      <c r="K215" s="12" t="s">
        <v>507</v>
      </c>
    </row>
    <row r="216" customFormat="false" ht="15" hidden="false" customHeight="true" outlineLevel="0" collapsed="false">
      <c r="A216" s="12" t="s">
        <v>75</v>
      </c>
      <c r="B216" s="12" t="s">
        <v>106</v>
      </c>
      <c r="C216" s="12" t="s">
        <v>165</v>
      </c>
      <c r="D216" s="12" t="s">
        <v>508</v>
      </c>
      <c r="E216" s="12" t="s">
        <v>509</v>
      </c>
      <c r="F216" s="12" t="s">
        <v>440</v>
      </c>
      <c r="G216" s="12" t="s">
        <v>177</v>
      </c>
      <c r="H216" s="12" t="s">
        <v>510</v>
      </c>
      <c r="I216" s="12" t="s">
        <v>40</v>
      </c>
      <c r="J216" s="12" t="s">
        <v>508</v>
      </c>
      <c r="K216" s="12"/>
    </row>
    <row r="217" customFormat="false" ht="15" hidden="false" customHeight="true" outlineLevel="0" collapsed="false">
      <c r="A217" s="12" t="s">
        <v>75</v>
      </c>
      <c r="B217" s="12" t="s">
        <v>106</v>
      </c>
      <c r="C217" s="12" t="s">
        <v>167</v>
      </c>
      <c r="D217" s="12" t="s">
        <v>511</v>
      </c>
      <c r="E217" s="12" t="s">
        <v>512</v>
      </c>
      <c r="F217" s="12" t="s">
        <v>440</v>
      </c>
      <c r="G217" s="12" t="s">
        <v>177</v>
      </c>
      <c r="H217" s="12" t="s">
        <v>513</v>
      </c>
      <c r="I217" s="12" t="s">
        <v>46</v>
      </c>
      <c r="J217" s="12" t="s">
        <v>514</v>
      </c>
      <c r="K217" s="12" t="s">
        <v>515</v>
      </c>
    </row>
    <row r="218" customFormat="false" ht="15" hidden="false" customHeight="true" outlineLevel="0" collapsed="false">
      <c r="A218" s="12" t="s">
        <v>75</v>
      </c>
      <c r="B218" s="12" t="s">
        <v>106</v>
      </c>
      <c r="C218" s="12" t="s">
        <v>197</v>
      </c>
      <c r="D218" s="12" t="s">
        <v>516</v>
      </c>
      <c r="E218" s="12" t="s">
        <v>517</v>
      </c>
      <c r="F218" s="12" t="s">
        <v>440</v>
      </c>
      <c r="G218" s="12" t="s">
        <v>200</v>
      </c>
      <c r="H218" s="12"/>
      <c r="I218" s="12"/>
      <c r="J218" s="12"/>
      <c r="K218" s="12"/>
    </row>
    <row r="219" customFormat="false" ht="15" hidden="false" customHeight="true" outlineLevel="0" collapsed="false">
      <c r="A219" s="12" t="s">
        <v>75</v>
      </c>
      <c r="B219" s="12" t="s">
        <v>106</v>
      </c>
      <c r="C219" s="12" t="s">
        <v>197</v>
      </c>
      <c r="D219" s="12" t="s">
        <v>518</v>
      </c>
      <c r="E219" s="12"/>
      <c r="F219" s="12" t="s">
        <v>46</v>
      </c>
      <c r="G219" s="12" t="s">
        <v>156</v>
      </c>
      <c r="H219" s="12" t="s">
        <v>519</v>
      </c>
      <c r="I219" s="12" t="s">
        <v>40</v>
      </c>
      <c r="J219" s="12" t="s">
        <v>520</v>
      </c>
      <c r="K219" s="12" t="s">
        <v>521</v>
      </c>
    </row>
    <row r="220" customFormat="false" ht="15" hidden="false" customHeight="true" outlineLevel="0" collapsed="false">
      <c r="A220" s="12" t="s">
        <v>75</v>
      </c>
      <c r="B220" s="12" t="s">
        <v>110</v>
      </c>
      <c r="C220" s="12" t="s">
        <v>153</v>
      </c>
      <c r="D220" s="12" t="s">
        <v>522</v>
      </c>
      <c r="E220" s="12" t="s">
        <v>522</v>
      </c>
      <c r="F220" s="12" t="s">
        <v>440</v>
      </c>
      <c r="G220" s="12" t="s">
        <v>177</v>
      </c>
      <c r="H220" s="12" t="s">
        <v>523</v>
      </c>
      <c r="I220" s="12" t="s">
        <v>40</v>
      </c>
      <c r="J220" s="12" t="s">
        <v>522</v>
      </c>
      <c r="K220" s="12" t="s">
        <v>524</v>
      </c>
    </row>
    <row r="221" customFormat="false" ht="15" hidden="false" customHeight="true" outlineLevel="0" collapsed="false">
      <c r="A221" s="12" t="s">
        <v>75</v>
      </c>
      <c r="B221" s="12" t="s">
        <v>110</v>
      </c>
      <c r="C221" s="12" t="s">
        <v>197</v>
      </c>
      <c r="D221" s="12" t="s">
        <v>525</v>
      </c>
      <c r="E221" s="12" t="s">
        <v>522</v>
      </c>
      <c r="F221" s="12" t="s">
        <v>440</v>
      </c>
      <c r="G221" s="12" t="s">
        <v>177</v>
      </c>
      <c r="H221" s="12" t="s">
        <v>526</v>
      </c>
      <c r="I221" s="12" t="s">
        <v>42</v>
      </c>
      <c r="J221" s="12" t="s">
        <v>522</v>
      </c>
      <c r="K221" s="12"/>
    </row>
    <row r="222" customFormat="false" ht="15" hidden="false" customHeight="true" outlineLevel="0" collapsed="false">
      <c r="A222" s="12" t="s">
        <v>75</v>
      </c>
      <c r="B222" s="12" t="s">
        <v>110</v>
      </c>
      <c r="C222" s="12" t="s">
        <v>158</v>
      </c>
      <c r="D222" s="12" t="s">
        <v>527</v>
      </c>
      <c r="E222" s="12"/>
      <c r="F222" s="12" t="s">
        <v>155</v>
      </c>
      <c r="G222" s="12" t="s">
        <v>156</v>
      </c>
      <c r="H222" s="12" t="s">
        <v>528</v>
      </c>
      <c r="I222" s="12" t="s">
        <v>38</v>
      </c>
      <c r="J222" s="12" t="s">
        <v>529</v>
      </c>
      <c r="K222" s="12" t="s">
        <v>530</v>
      </c>
    </row>
    <row r="223" customFormat="false" ht="15" hidden="false" customHeight="true" outlineLevel="0" collapsed="false">
      <c r="A223" s="12" t="s">
        <v>75</v>
      </c>
      <c r="B223" s="12" t="s">
        <v>110</v>
      </c>
      <c r="C223" s="12" t="s">
        <v>161</v>
      </c>
      <c r="D223" s="12" t="s">
        <v>531</v>
      </c>
      <c r="E223" s="12" t="s">
        <v>532</v>
      </c>
      <c r="F223" s="12" t="s">
        <v>199</v>
      </c>
      <c r="G223" s="12" t="s">
        <v>177</v>
      </c>
      <c r="H223" s="12" t="s">
        <v>533</v>
      </c>
      <c r="I223" s="12" t="s">
        <v>46</v>
      </c>
      <c r="J223" s="12" t="s">
        <v>532</v>
      </c>
      <c r="K223" s="12" t="s">
        <v>534</v>
      </c>
    </row>
    <row r="224" customFormat="false" ht="15" hidden="false" customHeight="true" outlineLevel="0" collapsed="false">
      <c r="A224" s="12" t="s">
        <v>75</v>
      </c>
      <c r="B224" s="12" t="s">
        <v>110</v>
      </c>
      <c r="C224" s="12" t="s">
        <v>163</v>
      </c>
      <c r="D224" s="12" t="s">
        <v>535</v>
      </c>
      <c r="E224" s="12"/>
      <c r="F224" s="12" t="s">
        <v>440</v>
      </c>
      <c r="G224" s="12" t="s">
        <v>156</v>
      </c>
      <c r="H224" s="12" t="s">
        <v>536</v>
      </c>
      <c r="I224" s="12" t="s">
        <v>40</v>
      </c>
      <c r="J224" s="12" t="s">
        <v>537</v>
      </c>
      <c r="K224" s="12" t="s">
        <v>538</v>
      </c>
    </row>
    <row r="225" customFormat="false" ht="15" hidden="false" customHeight="true" outlineLevel="0" collapsed="false">
      <c r="A225" s="12" t="s">
        <v>75</v>
      </c>
      <c r="B225" s="12" t="s">
        <v>110</v>
      </c>
      <c r="C225" s="12" t="s">
        <v>197</v>
      </c>
      <c r="D225" s="12" t="s">
        <v>539</v>
      </c>
      <c r="E225" s="12"/>
      <c r="F225" s="12" t="s">
        <v>169</v>
      </c>
      <c r="G225" s="12" t="s">
        <v>156</v>
      </c>
      <c r="H225" s="12" t="s">
        <v>540</v>
      </c>
      <c r="I225" s="12" t="s">
        <v>46</v>
      </c>
      <c r="J225" s="12" t="s">
        <v>541</v>
      </c>
      <c r="K225" s="12" t="s">
        <v>542</v>
      </c>
    </row>
    <row r="226" customFormat="false" ht="15" hidden="false" customHeight="true" outlineLevel="0" collapsed="false">
      <c r="A226" s="12" t="s">
        <v>75</v>
      </c>
      <c r="B226" s="12" t="s">
        <v>110</v>
      </c>
      <c r="C226" s="12" t="s">
        <v>165</v>
      </c>
      <c r="D226" s="12" t="s">
        <v>504</v>
      </c>
      <c r="E226" s="12" t="s">
        <v>505</v>
      </c>
      <c r="F226" s="12" t="s">
        <v>440</v>
      </c>
      <c r="G226" s="12" t="s">
        <v>177</v>
      </c>
      <c r="H226" s="12" t="s">
        <v>543</v>
      </c>
      <c r="I226" s="12" t="s">
        <v>40</v>
      </c>
      <c r="J226" s="12" t="s">
        <v>504</v>
      </c>
      <c r="K226" s="12" t="s">
        <v>544</v>
      </c>
    </row>
    <row r="227" customFormat="false" ht="15" hidden="false" customHeight="true" outlineLevel="0" collapsed="false">
      <c r="A227" s="12" t="s">
        <v>75</v>
      </c>
      <c r="B227" s="12" t="s">
        <v>110</v>
      </c>
      <c r="C227" s="12" t="s">
        <v>167</v>
      </c>
      <c r="D227" s="12" t="s">
        <v>545</v>
      </c>
      <c r="E227" s="12" t="s">
        <v>546</v>
      </c>
      <c r="F227" s="12" t="s">
        <v>440</v>
      </c>
      <c r="G227" s="12" t="s">
        <v>177</v>
      </c>
      <c r="H227" s="12" t="s">
        <v>547</v>
      </c>
      <c r="I227" s="12" t="s">
        <v>46</v>
      </c>
      <c r="J227" s="12" t="s">
        <v>545</v>
      </c>
      <c r="K227" s="12"/>
    </row>
    <row r="228" customFormat="false" ht="15" hidden="false" customHeight="true" outlineLevel="0" collapsed="false">
      <c r="A228" s="12" t="s">
        <v>75</v>
      </c>
      <c r="B228" s="12" t="s">
        <v>110</v>
      </c>
      <c r="C228" s="12" t="s">
        <v>197</v>
      </c>
      <c r="D228" s="12" t="s">
        <v>548</v>
      </c>
      <c r="E228" s="12"/>
      <c r="F228" s="12" t="s">
        <v>46</v>
      </c>
      <c r="G228" s="12" t="s">
        <v>156</v>
      </c>
      <c r="H228" s="12" t="s">
        <v>549</v>
      </c>
      <c r="I228" s="12" t="s">
        <v>40</v>
      </c>
      <c r="J228" s="12" t="s">
        <v>550</v>
      </c>
      <c r="K228" s="12" t="s">
        <v>521</v>
      </c>
    </row>
    <row r="229" customFormat="false" ht="15" hidden="false" customHeight="true" outlineLevel="0" collapsed="false">
      <c r="A229" s="12" t="s">
        <v>75</v>
      </c>
      <c r="B229" s="12" t="s">
        <v>112</v>
      </c>
      <c r="C229" s="12" t="s">
        <v>153</v>
      </c>
      <c r="D229" s="12" t="s">
        <v>522</v>
      </c>
      <c r="E229" s="12" t="s">
        <v>522</v>
      </c>
      <c r="F229" s="12" t="s">
        <v>440</v>
      </c>
      <c r="G229" s="12" t="s">
        <v>177</v>
      </c>
      <c r="H229" s="12" t="s">
        <v>551</v>
      </c>
      <c r="I229" s="12" t="s">
        <v>42</v>
      </c>
      <c r="J229" s="12" t="s">
        <v>522</v>
      </c>
      <c r="K229" s="12" t="s">
        <v>552</v>
      </c>
    </row>
    <row r="230" customFormat="false" ht="15" hidden="false" customHeight="true" outlineLevel="0" collapsed="false">
      <c r="A230" s="12" t="s">
        <v>75</v>
      </c>
      <c r="B230" s="12" t="s">
        <v>112</v>
      </c>
      <c r="C230" s="12" t="s">
        <v>158</v>
      </c>
      <c r="D230" s="12" t="s">
        <v>553</v>
      </c>
      <c r="E230" s="12" t="s">
        <v>554</v>
      </c>
      <c r="F230" s="12" t="s">
        <v>440</v>
      </c>
      <c r="G230" s="12" t="s">
        <v>177</v>
      </c>
      <c r="H230" s="12" t="s">
        <v>555</v>
      </c>
      <c r="I230" s="12" t="s">
        <v>38</v>
      </c>
      <c r="J230" s="12" t="s">
        <v>556</v>
      </c>
      <c r="K230" s="12" t="s">
        <v>557</v>
      </c>
    </row>
    <row r="231" customFormat="false" ht="15" hidden="false" customHeight="true" outlineLevel="0" collapsed="false">
      <c r="A231" s="12" t="s">
        <v>75</v>
      </c>
      <c r="B231" s="12" t="s">
        <v>112</v>
      </c>
      <c r="C231" s="12" t="s">
        <v>197</v>
      </c>
      <c r="D231" s="12" t="s">
        <v>558</v>
      </c>
      <c r="E231" s="12"/>
      <c r="F231" s="12" t="s">
        <v>46</v>
      </c>
      <c r="G231" s="12" t="s">
        <v>156</v>
      </c>
      <c r="H231" s="12" t="s">
        <v>559</v>
      </c>
      <c r="I231" s="12" t="s">
        <v>46</v>
      </c>
      <c r="J231" s="12" t="s">
        <v>560</v>
      </c>
      <c r="K231" s="12"/>
    </row>
    <row r="232" customFormat="false" ht="15" hidden="false" customHeight="true" outlineLevel="0" collapsed="false">
      <c r="A232" s="12" t="s">
        <v>75</v>
      </c>
      <c r="B232" s="12" t="s">
        <v>112</v>
      </c>
      <c r="C232" s="12" t="s">
        <v>161</v>
      </c>
      <c r="D232" s="12" t="s">
        <v>561</v>
      </c>
      <c r="E232" s="12" t="s">
        <v>562</v>
      </c>
      <c r="F232" s="12" t="s">
        <v>440</v>
      </c>
      <c r="G232" s="12" t="s">
        <v>200</v>
      </c>
      <c r="H232" s="12" t="s">
        <v>563</v>
      </c>
      <c r="I232" s="12" t="s">
        <v>42</v>
      </c>
      <c r="J232" s="12" t="s">
        <v>561</v>
      </c>
      <c r="K232" s="12" t="s">
        <v>457</v>
      </c>
    </row>
    <row r="233" customFormat="false" ht="15" hidden="false" customHeight="true" outlineLevel="0" collapsed="false">
      <c r="A233" s="12" t="s">
        <v>75</v>
      </c>
      <c r="B233" s="12" t="s">
        <v>112</v>
      </c>
      <c r="C233" s="12" t="s">
        <v>163</v>
      </c>
      <c r="D233" s="12" t="s">
        <v>564</v>
      </c>
      <c r="E233" s="12"/>
      <c r="F233" s="12" t="s">
        <v>169</v>
      </c>
      <c r="G233" s="12" t="s">
        <v>177</v>
      </c>
      <c r="H233" s="12" t="s">
        <v>565</v>
      </c>
      <c r="I233" s="12" t="s">
        <v>46</v>
      </c>
      <c r="J233" s="12" t="s">
        <v>475</v>
      </c>
      <c r="K233" s="12" t="s">
        <v>566</v>
      </c>
    </row>
    <row r="234" customFormat="false" ht="15" hidden="false" customHeight="true" outlineLevel="0" collapsed="false">
      <c r="A234" s="12" t="s">
        <v>75</v>
      </c>
      <c r="B234" s="12" t="s">
        <v>112</v>
      </c>
      <c r="C234" s="12" t="s">
        <v>165</v>
      </c>
      <c r="D234" s="12" t="s">
        <v>195</v>
      </c>
      <c r="E234" s="12"/>
      <c r="F234" s="12" t="s">
        <v>169</v>
      </c>
      <c r="G234" s="12" t="s">
        <v>156</v>
      </c>
      <c r="H234" s="12"/>
      <c r="I234" s="12"/>
      <c r="J234" s="12"/>
      <c r="K234" s="12" t="s">
        <v>567</v>
      </c>
    </row>
    <row r="235" customFormat="false" ht="15" hidden="false" customHeight="true" outlineLevel="0" collapsed="false">
      <c r="A235" s="12" t="s">
        <v>75</v>
      </c>
      <c r="B235" s="12" t="s">
        <v>112</v>
      </c>
      <c r="C235" s="12" t="s">
        <v>167</v>
      </c>
      <c r="D235" s="12" t="s">
        <v>247</v>
      </c>
      <c r="E235" s="12"/>
      <c r="F235" s="12" t="s">
        <v>169</v>
      </c>
      <c r="G235" s="12" t="s">
        <v>156</v>
      </c>
      <c r="H235" s="12"/>
      <c r="I235" s="12"/>
      <c r="J235" s="12"/>
      <c r="K235" s="12"/>
    </row>
    <row r="236" customFormat="false" ht="15" hidden="false" customHeight="true" outlineLevel="0" collapsed="false">
      <c r="A236" s="12" t="s">
        <v>75</v>
      </c>
      <c r="B236" s="12" t="s">
        <v>112</v>
      </c>
      <c r="C236" s="12" t="s">
        <v>171</v>
      </c>
      <c r="D236" s="12" t="s">
        <v>568</v>
      </c>
      <c r="E236" s="12"/>
      <c r="F236" s="12" t="s">
        <v>169</v>
      </c>
      <c r="G236" s="12" t="s">
        <v>156</v>
      </c>
      <c r="H236" s="12" t="s">
        <v>569</v>
      </c>
      <c r="I236" s="12" t="s">
        <v>42</v>
      </c>
      <c r="J236" s="12" t="s">
        <v>522</v>
      </c>
      <c r="K236" s="12" t="s">
        <v>570</v>
      </c>
    </row>
    <row r="237" customFormat="false" ht="15" hidden="false" customHeight="true" outlineLevel="0" collapsed="false">
      <c r="A237" s="12" t="s">
        <v>75</v>
      </c>
      <c r="B237" s="12" t="s">
        <v>112</v>
      </c>
      <c r="C237" s="12" t="s">
        <v>174</v>
      </c>
      <c r="D237" s="12" t="s">
        <v>219</v>
      </c>
      <c r="E237" s="12"/>
      <c r="F237" s="12" t="s">
        <v>221</v>
      </c>
      <c r="G237" s="12" t="s">
        <v>156</v>
      </c>
      <c r="H237" s="12"/>
      <c r="I237" s="12"/>
      <c r="J237" s="12"/>
      <c r="K237" s="12"/>
    </row>
    <row r="238" customFormat="false" ht="15" hidden="false" customHeight="true" outlineLevel="0" collapsed="false">
      <c r="A238" s="12" t="s">
        <v>75</v>
      </c>
      <c r="B238" s="12" t="s">
        <v>112</v>
      </c>
      <c r="C238" s="12" t="s">
        <v>197</v>
      </c>
      <c r="D238" s="12" t="s">
        <v>571</v>
      </c>
      <c r="E238" s="12"/>
      <c r="F238" s="12" t="s">
        <v>46</v>
      </c>
      <c r="G238" s="12" t="s">
        <v>156</v>
      </c>
      <c r="H238" s="12"/>
      <c r="I238" s="12"/>
      <c r="J238" s="12"/>
      <c r="K238" s="12" t="s">
        <v>572</v>
      </c>
    </row>
    <row r="239" customFormat="false" ht="15" hidden="false" customHeight="true" outlineLevel="0" collapsed="false">
      <c r="A239" s="12" t="s">
        <v>75</v>
      </c>
      <c r="B239" s="12" t="s">
        <v>112</v>
      </c>
      <c r="C239" s="12" t="s">
        <v>197</v>
      </c>
      <c r="D239" s="12" t="s">
        <v>573</v>
      </c>
      <c r="E239" s="12"/>
      <c r="F239" s="12" t="s">
        <v>199</v>
      </c>
      <c r="G239" s="12" t="s">
        <v>200</v>
      </c>
      <c r="H239" s="12"/>
      <c r="I239" s="12"/>
      <c r="J239" s="12"/>
      <c r="K239" s="12" t="s">
        <v>574</v>
      </c>
    </row>
    <row r="240" customFormat="false" ht="15" hidden="false" customHeight="true" outlineLevel="0" collapsed="false">
      <c r="A240" s="12" t="s">
        <v>75</v>
      </c>
      <c r="B240" s="12" t="s">
        <v>112</v>
      </c>
      <c r="C240" s="12" t="s">
        <v>197</v>
      </c>
      <c r="D240" s="12" t="s">
        <v>575</v>
      </c>
      <c r="E240" s="12" t="s">
        <v>576</v>
      </c>
      <c r="F240" s="12" t="s">
        <v>199</v>
      </c>
      <c r="G240" s="12" t="s">
        <v>200</v>
      </c>
      <c r="H240" s="12"/>
      <c r="I240" s="12"/>
      <c r="J240" s="12"/>
      <c r="K240" s="12"/>
    </row>
    <row r="241" customFormat="false" ht="15" hidden="false" customHeight="true" outlineLevel="0" collapsed="false">
      <c r="A241" s="12" t="s">
        <v>75</v>
      </c>
      <c r="B241" s="12" t="s">
        <v>112</v>
      </c>
      <c r="C241" s="12" t="s">
        <v>197</v>
      </c>
      <c r="D241" s="12" t="s">
        <v>395</v>
      </c>
      <c r="E241" s="12" t="s">
        <v>577</v>
      </c>
      <c r="F241" s="12" t="s">
        <v>199</v>
      </c>
      <c r="G241" s="12" t="s">
        <v>200</v>
      </c>
      <c r="H241" s="12"/>
      <c r="I241" s="12"/>
      <c r="J241" s="12"/>
      <c r="K241" s="12"/>
    </row>
    <row r="242" customFormat="false" ht="15" hidden="false" customHeight="true" outlineLevel="0" collapsed="false">
      <c r="A242" s="12" t="s">
        <v>75</v>
      </c>
      <c r="B242" s="12" t="s">
        <v>112</v>
      </c>
      <c r="C242" s="12" t="s">
        <v>197</v>
      </c>
      <c r="D242" s="12" t="s">
        <v>295</v>
      </c>
      <c r="E242" s="12" t="s">
        <v>296</v>
      </c>
      <c r="F242" s="12" t="s">
        <v>199</v>
      </c>
      <c r="G242" s="12" t="s">
        <v>200</v>
      </c>
      <c r="H242" s="12"/>
      <c r="I242" s="12"/>
      <c r="J242" s="12"/>
      <c r="K242" s="12"/>
    </row>
    <row r="243" customFormat="false" ht="15" hidden="false" customHeight="true" outlineLevel="0" collapsed="false">
      <c r="A243" s="12" t="s">
        <v>79</v>
      </c>
      <c r="B243" s="12" t="s">
        <v>106</v>
      </c>
      <c r="C243" s="12" t="s">
        <v>153</v>
      </c>
      <c r="D243" s="12" t="s">
        <v>578</v>
      </c>
      <c r="E243" s="12" t="s">
        <v>269</v>
      </c>
      <c r="F243" s="12" t="s">
        <v>440</v>
      </c>
      <c r="G243" s="12" t="s">
        <v>177</v>
      </c>
      <c r="H243" s="12" t="s">
        <v>579</v>
      </c>
      <c r="I243" s="12" t="s">
        <v>40</v>
      </c>
      <c r="J243" s="12" t="s">
        <v>580</v>
      </c>
      <c r="K243" s="12" t="s">
        <v>581</v>
      </c>
    </row>
    <row r="244" customFormat="false" ht="15" hidden="false" customHeight="true" outlineLevel="0" collapsed="false">
      <c r="A244" s="12" t="s">
        <v>79</v>
      </c>
      <c r="B244" s="12" t="s">
        <v>106</v>
      </c>
      <c r="C244" s="12" t="s">
        <v>158</v>
      </c>
      <c r="D244" s="12" t="s">
        <v>582</v>
      </c>
      <c r="E244" s="12" t="s">
        <v>583</v>
      </c>
      <c r="F244" s="12" t="s">
        <v>440</v>
      </c>
      <c r="G244" s="12" t="s">
        <v>177</v>
      </c>
      <c r="H244" s="12"/>
      <c r="I244" s="12"/>
      <c r="J244" s="12"/>
      <c r="K244" s="12"/>
    </row>
    <row r="245" customFormat="false" ht="15" hidden="false" customHeight="true" outlineLevel="0" collapsed="false">
      <c r="A245" s="12" t="s">
        <v>79</v>
      </c>
      <c r="B245" s="12" t="s">
        <v>106</v>
      </c>
      <c r="C245" s="12" t="s">
        <v>161</v>
      </c>
      <c r="D245" s="12" t="s">
        <v>584</v>
      </c>
      <c r="E245" s="12" t="s">
        <v>585</v>
      </c>
      <c r="F245" s="12" t="s">
        <v>270</v>
      </c>
      <c r="G245" s="12" t="s">
        <v>177</v>
      </c>
      <c r="H245" s="12"/>
      <c r="I245" s="12"/>
      <c r="J245" s="12"/>
      <c r="K245" s="12" t="s">
        <v>586</v>
      </c>
    </row>
    <row r="246" customFormat="false" ht="15" hidden="false" customHeight="true" outlineLevel="0" collapsed="false">
      <c r="A246" s="12" t="s">
        <v>79</v>
      </c>
      <c r="B246" s="12" t="s">
        <v>106</v>
      </c>
      <c r="C246" s="12" t="s">
        <v>163</v>
      </c>
      <c r="D246" s="12" t="s">
        <v>587</v>
      </c>
      <c r="E246" s="12" t="s">
        <v>233</v>
      </c>
      <c r="F246" s="12" t="s">
        <v>173</v>
      </c>
      <c r="G246" s="12" t="s">
        <v>177</v>
      </c>
      <c r="H246" s="12"/>
      <c r="I246" s="12"/>
      <c r="J246" s="12"/>
      <c r="K246" s="12" t="s">
        <v>588</v>
      </c>
    </row>
    <row r="247" customFormat="false" ht="15" hidden="false" customHeight="true" outlineLevel="0" collapsed="false">
      <c r="A247" s="12" t="s">
        <v>79</v>
      </c>
      <c r="B247" s="12" t="s">
        <v>106</v>
      </c>
      <c r="C247" s="12" t="s">
        <v>165</v>
      </c>
      <c r="D247" s="12" t="s">
        <v>496</v>
      </c>
      <c r="E247" s="12" t="s">
        <v>497</v>
      </c>
      <c r="F247" s="12" t="s">
        <v>440</v>
      </c>
      <c r="G247" s="12" t="s">
        <v>177</v>
      </c>
      <c r="H247" s="12"/>
      <c r="I247" s="12"/>
      <c r="J247" s="12"/>
      <c r="K247" s="12" t="s">
        <v>589</v>
      </c>
    </row>
    <row r="248" customFormat="false" ht="15" hidden="false" customHeight="true" outlineLevel="0" collapsed="false">
      <c r="A248" s="12" t="s">
        <v>79</v>
      </c>
      <c r="B248" s="12" t="s">
        <v>106</v>
      </c>
      <c r="C248" s="12" t="s">
        <v>167</v>
      </c>
      <c r="D248" s="12" t="s">
        <v>590</v>
      </c>
      <c r="E248" s="12" t="s">
        <v>591</v>
      </c>
      <c r="F248" s="12" t="s">
        <v>440</v>
      </c>
      <c r="G248" s="12" t="s">
        <v>177</v>
      </c>
      <c r="H248" s="12"/>
      <c r="I248" s="12"/>
      <c r="J248" s="12"/>
      <c r="K248" s="12" t="s">
        <v>592</v>
      </c>
    </row>
    <row r="249" customFormat="false" ht="15" hidden="false" customHeight="true" outlineLevel="0" collapsed="false">
      <c r="A249" s="12" t="s">
        <v>79</v>
      </c>
      <c r="B249" s="12" t="s">
        <v>106</v>
      </c>
      <c r="C249" s="12" t="s">
        <v>171</v>
      </c>
      <c r="D249" s="12" t="s">
        <v>593</v>
      </c>
      <c r="E249" s="12" t="s">
        <v>594</v>
      </c>
      <c r="F249" s="12" t="s">
        <v>440</v>
      </c>
      <c r="G249" s="12" t="s">
        <v>177</v>
      </c>
      <c r="H249" s="12"/>
      <c r="I249" s="12"/>
      <c r="J249" s="12"/>
      <c r="K249" s="12"/>
    </row>
    <row r="250" customFormat="false" ht="15" hidden="false" customHeight="true" outlineLevel="0" collapsed="false">
      <c r="A250" s="12" t="s">
        <v>79</v>
      </c>
      <c r="B250" s="12" t="s">
        <v>106</v>
      </c>
      <c r="C250" s="12" t="s">
        <v>197</v>
      </c>
      <c r="D250" s="12" t="s">
        <v>504</v>
      </c>
      <c r="E250" s="12" t="s">
        <v>505</v>
      </c>
      <c r="F250" s="12" t="s">
        <v>440</v>
      </c>
      <c r="G250" s="12" t="s">
        <v>200</v>
      </c>
      <c r="H250" s="12"/>
      <c r="I250" s="12"/>
      <c r="J250" s="12"/>
      <c r="K250" s="12"/>
    </row>
    <row r="251" customFormat="false" ht="15" hidden="false" customHeight="true" outlineLevel="0" collapsed="false">
      <c r="A251" s="12" t="s">
        <v>79</v>
      </c>
      <c r="B251" s="12" t="s">
        <v>106</v>
      </c>
      <c r="C251" s="12" t="s">
        <v>197</v>
      </c>
      <c r="D251" s="12" t="s">
        <v>595</v>
      </c>
      <c r="E251" s="12" t="s">
        <v>298</v>
      </c>
      <c r="F251" s="12" t="s">
        <v>270</v>
      </c>
      <c r="G251" s="12" t="s">
        <v>200</v>
      </c>
      <c r="H251" s="12"/>
      <c r="I251" s="12"/>
      <c r="J251" s="12"/>
      <c r="K251" s="12" t="s">
        <v>596</v>
      </c>
    </row>
    <row r="252" customFormat="false" ht="15" hidden="false" customHeight="true" outlineLevel="0" collapsed="false">
      <c r="A252" s="12" t="s">
        <v>79</v>
      </c>
      <c r="B252" s="12" t="s">
        <v>110</v>
      </c>
      <c r="C252" s="12" t="s">
        <v>153</v>
      </c>
      <c r="D252" s="12" t="s">
        <v>597</v>
      </c>
      <c r="E252" s="12"/>
      <c r="F252" s="12" t="s">
        <v>440</v>
      </c>
      <c r="G252" s="12" t="s">
        <v>156</v>
      </c>
      <c r="H252" s="12" t="s">
        <v>598</v>
      </c>
      <c r="I252" s="12" t="s">
        <v>40</v>
      </c>
      <c r="J252" s="12" t="s">
        <v>599</v>
      </c>
      <c r="K252" s="12" t="s">
        <v>600</v>
      </c>
    </row>
    <row r="253" customFormat="false" ht="15" hidden="false" customHeight="true" outlineLevel="0" collapsed="false">
      <c r="A253" s="12" t="s">
        <v>79</v>
      </c>
      <c r="B253" s="12" t="s">
        <v>110</v>
      </c>
      <c r="C253" s="12" t="s">
        <v>197</v>
      </c>
      <c r="D253" s="12" t="s">
        <v>601</v>
      </c>
      <c r="E253" s="12" t="s">
        <v>602</v>
      </c>
      <c r="F253" s="12" t="s">
        <v>440</v>
      </c>
      <c r="G253" s="12" t="s">
        <v>200</v>
      </c>
      <c r="H253" s="12"/>
      <c r="I253" s="12"/>
      <c r="J253" s="12"/>
      <c r="K253" s="12"/>
    </row>
    <row r="254" customFormat="false" ht="15" hidden="false" customHeight="true" outlineLevel="0" collapsed="false">
      <c r="A254" s="12" t="s">
        <v>79</v>
      </c>
      <c r="B254" s="12" t="s">
        <v>110</v>
      </c>
      <c r="C254" s="12" t="s">
        <v>158</v>
      </c>
      <c r="D254" s="12" t="s">
        <v>603</v>
      </c>
      <c r="E254" s="12"/>
      <c r="F254" s="12" t="s">
        <v>440</v>
      </c>
      <c r="G254" s="12" t="s">
        <v>156</v>
      </c>
      <c r="H254" s="12" t="s">
        <v>604</v>
      </c>
      <c r="I254" s="12" t="s">
        <v>46</v>
      </c>
      <c r="J254" s="12" t="s">
        <v>605</v>
      </c>
      <c r="K254" s="12" t="s">
        <v>542</v>
      </c>
    </row>
    <row r="255" customFormat="false" ht="15" hidden="false" customHeight="true" outlineLevel="0" collapsed="false">
      <c r="A255" s="12" t="s">
        <v>79</v>
      </c>
      <c r="B255" s="12" t="s">
        <v>110</v>
      </c>
      <c r="C255" s="12" t="s">
        <v>161</v>
      </c>
      <c r="D255" s="12" t="s">
        <v>606</v>
      </c>
      <c r="E255" s="12"/>
      <c r="F255" s="12" t="s">
        <v>440</v>
      </c>
      <c r="G255" s="12" t="s">
        <v>156</v>
      </c>
      <c r="H255" s="12" t="s">
        <v>607</v>
      </c>
      <c r="I255" s="12" t="s">
        <v>46</v>
      </c>
      <c r="J255" s="12" t="s">
        <v>608</v>
      </c>
      <c r="K255" s="12" t="s">
        <v>609</v>
      </c>
    </row>
    <row r="256" customFormat="false" ht="15" hidden="false" customHeight="true" outlineLevel="0" collapsed="false">
      <c r="A256" s="12" t="s">
        <v>79</v>
      </c>
      <c r="B256" s="12" t="s">
        <v>110</v>
      </c>
      <c r="C256" s="12" t="s">
        <v>163</v>
      </c>
      <c r="D256" s="12" t="s">
        <v>610</v>
      </c>
      <c r="E256" s="12"/>
      <c r="F256" s="12" t="s">
        <v>440</v>
      </c>
      <c r="G256" s="12" t="s">
        <v>156</v>
      </c>
      <c r="H256" s="12" t="s">
        <v>611</v>
      </c>
      <c r="I256" s="12" t="s">
        <v>42</v>
      </c>
      <c r="J256" s="12" t="s">
        <v>612</v>
      </c>
      <c r="K256" s="12" t="s">
        <v>542</v>
      </c>
    </row>
    <row r="257" customFormat="false" ht="15" hidden="false" customHeight="true" outlineLevel="0" collapsed="false">
      <c r="A257" s="12" t="s">
        <v>79</v>
      </c>
      <c r="B257" s="12" t="s">
        <v>110</v>
      </c>
      <c r="C257" s="12" t="s">
        <v>165</v>
      </c>
      <c r="D257" s="12" t="s">
        <v>613</v>
      </c>
      <c r="E257" s="12"/>
      <c r="F257" s="12" t="s">
        <v>173</v>
      </c>
      <c r="G257" s="12" t="s">
        <v>156</v>
      </c>
      <c r="H257" s="12"/>
      <c r="I257" s="12"/>
      <c r="J257" s="12"/>
      <c r="K257" s="12" t="s">
        <v>614</v>
      </c>
    </row>
    <row r="258" customFormat="false" ht="15" hidden="false" customHeight="true" outlineLevel="0" collapsed="false">
      <c r="A258" s="12" t="s">
        <v>79</v>
      </c>
      <c r="B258" s="12" t="s">
        <v>110</v>
      </c>
      <c r="C258" s="12" t="s">
        <v>167</v>
      </c>
      <c r="D258" s="12" t="s">
        <v>615</v>
      </c>
      <c r="E258" s="12"/>
      <c r="F258" s="12" t="s">
        <v>221</v>
      </c>
      <c r="G258" s="12" t="s">
        <v>156</v>
      </c>
      <c r="H258" s="12"/>
      <c r="I258" s="12"/>
      <c r="J258" s="12"/>
      <c r="K258" s="12"/>
    </row>
    <row r="259" customFormat="false" ht="15" hidden="false" customHeight="true" outlineLevel="0" collapsed="false">
      <c r="A259" s="12" t="s">
        <v>79</v>
      </c>
      <c r="B259" s="12" t="s">
        <v>110</v>
      </c>
      <c r="C259" s="12" t="s">
        <v>171</v>
      </c>
      <c r="D259" s="12" t="s">
        <v>616</v>
      </c>
      <c r="E259" s="12"/>
      <c r="F259" s="12" t="s">
        <v>440</v>
      </c>
      <c r="G259" s="12" t="s">
        <v>156</v>
      </c>
      <c r="H259" s="12" t="s">
        <v>617</v>
      </c>
      <c r="I259" s="12" t="s">
        <v>44</v>
      </c>
      <c r="J259" s="12" t="s">
        <v>618</v>
      </c>
      <c r="K259" s="12" t="s">
        <v>619</v>
      </c>
    </row>
    <row r="260" customFormat="false" ht="15" hidden="false" customHeight="true" outlineLevel="0" collapsed="false">
      <c r="A260" s="12" t="s">
        <v>79</v>
      </c>
      <c r="B260" s="12" t="s">
        <v>110</v>
      </c>
      <c r="C260" s="12" t="s">
        <v>197</v>
      </c>
      <c r="D260" s="12" t="s">
        <v>620</v>
      </c>
      <c r="E260" s="12" t="s">
        <v>621</v>
      </c>
      <c r="F260" s="12" t="s">
        <v>199</v>
      </c>
      <c r="G260" s="12" t="s">
        <v>200</v>
      </c>
      <c r="H260" s="12"/>
      <c r="I260" s="12"/>
      <c r="J260" s="12"/>
      <c r="K260" s="12"/>
    </row>
    <row r="261" customFormat="false" ht="15" hidden="false" customHeight="true" outlineLevel="0" collapsed="false">
      <c r="A261" s="12" t="s">
        <v>79</v>
      </c>
      <c r="B261" s="12" t="s">
        <v>110</v>
      </c>
      <c r="C261" s="12" t="s">
        <v>197</v>
      </c>
      <c r="D261" s="12" t="s">
        <v>622</v>
      </c>
      <c r="E261" s="12" t="s">
        <v>623</v>
      </c>
      <c r="F261" s="12" t="s">
        <v>199</v>
      </c>
      <c r="G261" s="12" t="s">
        <v>200</v>
      </c>
      <c r="H261" s="12"/>
      <c r="I261" s="12"/>
      <c r="J261" s="12"/>
      <c r="K261" s="12"/>
    </row>
    <row r="262" customFormat="false" ht="15" hidden="false" customHeight="true" outlineLevel="0" collapsed="false">
      <c r="A262" s="12" t="s">
        <v>79</v>
      </c>
      <c r="B262" s="12" t="s">
        <v>110</v>
      </c>
      <c r="C262" s="12" t="s">
        <v>197</v>
      </c>
      <c r="D262" s="12" t="s">
        <v>608</v>
      </c>
      <c r="E262" s="12" t="s">
        <v>624</v>
      </c>
      <c r="F262" s="12" t="s">
        <v>199</v>
      </c>
      <c r="G262" s="12" t="s">
        <v>200</v>
      </c>
      <c r="H262" s="12"/>
      <c r="I262" s="12"/>
      <c r="J262" s="12"/>
      <c r="K262" s="12"/>
    </row>
    <row r="263" customFormat="false" ht="15" hidden="false" customHeight="true" outlineLevel="0" collapsed="false">
      <c r="A263" s="12" t="s">
        <v>79</v>
      </c>
      <c r="B263" s="12" t="s">
        <v>110</v>
      </c>
      <c r="C263" s="12" t="s">
        <v>197</v>
      </c>
      <c r="D263" s="12" t="s">
        <v>612</v>
      </c>
      <c r="E263" s="12" t="s">
        <v>612</v>
      </c>
      <c r="F263" s="12" t="s">
        <v>199</v>
      </c>
      <c r="G263" s="12" t="s">
        <v>200</v>
      </c>
      <c r="H263" s="12"/>
      <c r="I263" s="12"/>
      <c r="J263" s="12"/>
      <c r="K263" s="12"/>
    </row>
    <row r="264" customFormat="false" ht="15" hidden="false" customHeight="true" outlineLevel="0" collapsed="false">
      <c r="A264" s="12" t="s">
        <v>79</v>
      </c>
      <c r="B264" s="12" t="s">
        <v>110</v>
      </c>
      <c r="C264" s="12" t="s">
        <v>197</v>
      </c>
      <c r="D264" s="12" t="s">
        <v>204</v>
      </c>
      <c r="E264" s="12" t="s">
        <v>204</v>
      </c>
      <c r="F264" s="12" t="s">
        <v>173</v>
      </c>
      <c r="G264" s="12" t="s">
        <v>200</v>
      </c>
      <c r="H264" s="12"/>
      <c r="I264" s="12"/>
      <c r="J264" s="12"/>
      <c r="K264" s="12" t="s">
        <v>625</v>
      </c>
    </row>
    <row r="265" customFormat="false" ht="15" hidden="false" customHeight="true" outlineLevel="0" collapsed="false">
      <c r="A265" s="12" t="s">
        <v>79</v>
      </c>
      <c r="B265" s="12" t="s">
        <v>110</v>
      </c>
      <c r="C265" s="12" t="s">
        <v>197</v>
      </c>
      <c r="D265" s="12" t="s">
        <v>626</v>
      </c>
      <c r="E265" s="12" t="s">
        <v>626</v>
      </c>
      <c r="F265" s="12" t="s">
        <v>199</v>
      </c>
      <c r="G265" s="12" t="s">
        <v>200</v>
      </c>
      <c r="H265" s="12"/>
      <c r="I265" s="12"/>
      <c r="J265" s="12"/>
      <c r="K265" s="12" t="s">
        <v>627</v>
      </c>
    </row>
    <row r="266" customFormat="false" ht="15" hidden="false" customHeight="true" outlineLevel="0" collapsed="false">
      <c r="A266" s="12" t="s">
        <v>79</v>
      </c>
      <c r="B266" s="12" t="s">
        <v>112</v>
      </c>
      <c r="C266" s="12" t="s">
        <v>153</v>
      </c>
      <c r="D266" s="12" t="s">
        <v>268</v>
      </c>
      <c r="E266" s="12" t="s">
        <v>269</v>
      </c>
      <c r="F266" s="12" t="s">
        <v>270</v>
      </c>
      <c r="G266" s="12" t="s">
        <v>177</v>
      </c>
      <c r="H266" s="12"/>
      <c r="I266" s="12"/>
      <c r="J266" s="12"/>
      <c r="K266" s="12" t="s">
        <v>628</v>
      </c>
    </row>
    <row r="267" customFormat="false" ht="15" hidden="false" customHeight="true" outlineLevel="0" collapsed="false">
      <c r="A267" s="12" t="s">
        <v>79</v>
      </c>
      <c r="B267" s="12" t="s">
        <v>112</v>
      </c>
      <c r="C267" s="12" t="s">
        <v>158</v>
      </c>
      <c r="D267" s="12" t="s">
        <v>180</v>
      </c>
      <c r="E267" s="12" t="s">
        <v>181</v>
      </c>
      <c r="F267" s="12" t="s">
        <v>173</v>
      </c>
      <c r="G267" s="12" t="s">
        <v>177</v>
      </c>
      <c r="H267" s="12"/>
      <c r="I267" s="12"/>
      <c r="J267" s="12"/>
      <c r="K267" s="12" t="s">
        <v>629</v>
      </c>
    </row>
    <row r="268" customFormat="false" ht="15" hidden="false" customHeight="true" outlineLevel="0" collapsed="false">
      <c r="A268" s="12" t="s">
        <v>79</v>
      </c>
      <c r="B268" s="12" t="s">
        <v>112</v>
      </c>
      <c r="C268" s="12" t="s">
        <v>161</v>
      </c>
      <c r="D268" s="12" t="s">
        <v>630</v>
      </c>
      <c r="E268" s="12" t="s">
        <v>631</v>
      </c>
      <c r="F268" s="12" t="s">
        <v>440</v>
      </c>
      <c r="G268" s="12" t="s">
        <v>177</v>
      </c>
      <c r="H268" s="12"/>
      <c r="I268" s="12"/>
      <c r="J268" s="12"/>
      <c r="K268" s="12" t="s">
        <v>632</v>
      </c>
    </row>
    <row r="269" customFormat="false" ht="15" hidden="false" customHeight="true" outlineLevel="0" collapsed="false">
      <c r="A269" s="12" t="s">
        <v>79</v>
      </c>
      <c r="B269" s="12" t="s">
        <v>112</v>
      </c>
      <c r="C269" s="12" t="s">
        <v>163</v>
      </c>
      <c r="D269" s="12" t="s">
        <v>633</v>
      </c>
      <c r="E269" s="12" t="s">
        <v>634</v>
      </c>
      <c r="F269" s="12" t="s">
        <v>46</v>
      </c>
      <c r="G269" s="12" t="s">
        <v>177</v>
      </c>
      <c r="H269" s="12"/>
      <c r="I269" s="12"/>
      <c r="J269" s="12"/>
      <c r="K269" s="12" t="s">
        <v>635</v>
      </c>
    </row>
    <row r="270" customFormat="false" ht="15" hidden="false" customHeight="true" outlineLevel="0" collapsed="false">
      <c r="A270" s="12" t="s">
        <v>79</v>
      </c>
      <c r="B270" s="12" t="s">
        <v>112</v>
      </c>
      <c r="C270" s="12" t="s">
        <v>165</v>
      </c>
      <c r="D270" s="12" t="s">
        <v>636</v>
      </c>
      <c r="E270" s="12"/>
      <c r="F270" s="12" t="s">
        <v>173</v>
      </c>
      <c r="G270" s="12" t="s">
        <v>156</v>
      </c>
      <c r="H270" s="12"/>
      <c r="I270" s="12"/>
      <c r="J270" s="12"/>
      <c r="K270" s="12" t="s">
        <v>637</v>
      </c>
    </row>
    <row r="271" customFormat="false" ht="15" hidden="false" customHeight="true" outlineLevel="0" collapsed="false">
      <c r="A271" s="12" t="s">
        <v>79</v>
      </c>
      <c r="B271" s="12" t="s">
        <v>112</v>
      </c>
      <c r="C271" s="12" t="s">
        <v>197</v>
      </c>
      <c r="D271" s="12" t="s">
        <v>211</v>
      </c>
      <c r="E271" s="12"/>
      <c r="F271" s="12" t="s">
        <v>155</v>
      </c>
      <c r="G271" s="12" t="s">
        <v>156</v>
      </c>
      <c r="H271" s="12"/>
      <c r="I271" s="12"/>
      <c r="J271" s="12"/>
      <c r="K271" s="12"/>
    </row>
    <row r="272" customFormat="false" ht="15" hidden="false" customHeight="true" outlineLevel="0" collapsed="false">
      <c r="A272" s="12" t="s">
        <v>79</v>
      </c>
      <c r="B272" s="12" t="s">
        <v>112</v>
      </c>
      <c r="C272" s="12" t="s">
        <v>197</v>
      </c>
      <c r="D272" s="12" t="s">
        <v>208</v>
      </c>
      <c r="E272" s="12"/>
      <c r="F272" s="12" t="s">
        <v>155</v>
      </c>
      <c r="G272" s="12" t="s">
        <v>156</v>
      </c>
      <c r="H272" s="12"/>
      <c r="I272" s="12"/>
      <c r="J272" s="12"/>
      <c r="K272" s="12" t="s">
        <v>638</v>
      </c>
    </row>
    <row r="273" customFormat="false" ht="15" hidden="false" customHeight="true" outlineLevel="0" collapsed="false">
      <c r="A273" s="12" t="s">
        <v>79</v>
      </c>
      <c r="B273" s="12" t="s">
        <v>112</v>
      </c>
      <c r="C273" s="12" t="s">
        <v>197</v>
      </c>
      <c r="D273" s="12" t="s">
        <v>164</v>
      </c>
      <c r="E273" s="12"/>
      <c r="F273" s="12" t="s">
        <v>155</v>
      </c>
      <c r="G273" s="12" t="s">
        <v>156</v>
      </c>
      <c r="H273" s="12"/>
      <c r="I273" s="12"/>
      <c r="J273" s="12"/>
      <c r="K273" s="12"/>
    </row>
    <row r="274" customFormat="false" ht="15" hidden="false" customHeight="true" outlineLevel="0" collapsed="false">
      <c r="A274" s="12" t="s">
        <v>82</v>
      </c>
      <c r="B274" s="12" t="s">
        <v>106</v>
      </c>
      <c r="C274" s="12" t="s">
        <v>153</v>
      </c>
      <c r="D274" s="12" t="s">
        <v>639</v>
      </c>
      <c r="E274" s="12" t="s">
        <v>640</v>
      </c>
      <c r="F274" s="12" t="s">
        <v>173</v>
      </c>
      <c r="G274" s="12" t="s">
        <v>177</v>
      </c>
      <c r="H274" s="12"/>
      <c r="I274" s="12"/>
      <c r="J274" s="12"/>
      <c r="K274" s="12" t="s">
        <v>641</v>
      </c>
    </row>
    <row r="275" customFormat="false" ht="15" hidden="false" customHeight="true" outlineLevel="0" collapsed="false">
      <c r="A275" s="12" t="s">
        <v>82</v>
      </c>
      <c r="B275" s="12" t="s">
        <v>106</v>
      </c>
      <c r="C275" s="12" t="s">
        <v>158</v>
      </c>
      <c r="D275" s="12" t="s">
        <v>642</v>
      </c>
      <c r="E275" s="12" t="s">
        <v>643</v>
      </c>
      <c r="F275" s="12" t="s">
        <v>173</v>
      </c>
      <c r="G275" s="12" t="s">
        <v>177</v>
      </c>
      <c r="H275" s="12"/>
      <c r="I275" s="12"/>
      <c r="J275" s="12"/>
      <c r="K275" s="12" t="s">
        <v>644</v>
      </c>
    </row>
    <row r="276" customFormat="false" ht="15" hidden="false" customHeight="true" outlineLevel="0" collapsed="false">
      <c r="A276" s="12" t="s">
        <v>82</v>
      </c>
      <c r="B276" s="12" t="s">
        <v>106</v>
      </c>
      <c r="C276" s="12" t="s">
        <v>161</v>
      </c>
      <c r="D276" s="12" t="s">
        <v>225</v>
      </c>
      <c r="E276" s="12" t="s">
        <v>233</v>
      </c>
      <c r="F276" s="12" t="s">
        <v>173</v>
      </c>
      <c r="G276" s="12" t="s">
        <v>177</v>
      </c>
      <c r="H276" s="12"/>
      <c r="I276" s="12"/>
      <c r="J276" s="12"/>
      <c r="K276" s="12" t="s">
        <v>645</v>
      </c>
    </row>
    <row r="277" customFormat="false" ht="15" hidden="false" customHeight="true" outlineLevel="0" collapsed="false">
      <c r="A277" s="12" t="s">
        <v>82</v>
      </c>
      <c r="B277" s="12" t="s">
        <v>106</v>
      </c>
      <c r="C277" s="12" t="s">
        <v>197</v>
      </c>
      <c r="D277" s="12" t="s">
        <v>211</v>
      </c>
      <c r="E277" s="12"/>
      <c r="F277" s="12" t="s">
        <v>155</v>
      </c>
      <c r="G277" s="12" t="s">
        <v>156</v>
      </c>
      <c r="H277" s="12"/>
      <c r="I277" s="12"/>
      <c r="J277" s="12"/>
      <c r="K277" s="12" t="s">
        <v>646</v>
      </c>
    </row>
    <row r="278" customFormat="false" ht="15" hidden="false" customHeight="true" outlineLevel="0" collapsed="false">
      <c r="A278" s="12" t="s">
        <v>82</v>
      </c>
      <c r="B278" s="12" t="s">
        <v>106</v>
      </c>
      <c r="C278" s="12" t="s">
        <v>197</v>
      </c>
      <c r="D278" s="12" t="s">
        <v>208</v>
      </c>
      <c r="E278" s="12"/>
      <c r="F278" s="12" t="s">
        <v>155</v>
      </c>
      <c r="G278" s="12" t="s">
        <v>156</v>
      </c>
      <c r="H278" s="12"/>
      <c r="I278" s="12"/>
      <c r="J278" s="12"/>
      <c r="K278" s="12" t="s">
        <v>646</v>
      </c>
    </row>
    <row r="279" customFormat="false" ht="15" hidden="false" customHeight="true" outlineLevel="0" collapsed="false">
      <c r="A279" s="12" t="s">
        <v>82</v>
      </c>
      <c r="B279" s="12" t="s">
        <v>106</v>
      </c>
      <c r="C279" s="12" t="s">
        <v>197</v>
      </c>
      <c r="D279" s="12" t="s">
        <v>647</v>
      </c>
      <c r="E279" s="12"/>
      <c r="F279" s="12" t="s">
        <v>173</v>
      </c>
      <c r="G279" s="12" t="s">
        <v>156</v>
      </c>
      <c r="H279" s="12"/>
      <c r="I279" s="12"/>
      <c r="J279" s="12"/>
      <c r="K279" s="12" t="s">
        <v>648</v>
      </c>
    </row>
    <row r="280" customFormat="false" ht="15" hidden="false" customHeight="true" outlineLevel="0" collapsed="false">
      <c r="A280" s="12" t="s">
        <v>82</v>
      </c>
      <c r="B280" s="12" t="s">
        <v>110</v>
      </c>
      <c r="C280" s="12" t="s">
        <v>153</v>
      </c>
      <c r="D280" s="12" t="s">
        <v>639</v>
      </c>
      <c r="E280" s="12" t="s">
        <v>640</v>
      </c>
      <c r="F280" s="12" t="s">
        <v>173</v>
      </c>
      <c r="G280" s="12" t="s">
        <v>177</v>
      </c>
      <c r="H280" s="12"/>
      <c r="I280" s="12"/>
      <c r="J280" s="12"/>
      <c r="K280" s="12" t="s">
        <v>649</v>
      </c>
    </row>
    <row r="281" customFormat="false" ht="15" hidden="false" customHeight="true" outlineLevel="0" collapsed="false">
      <c r="A281" s="12" t="s">
        <v>82</v>
      </c>
      <c r="B281" s="12" t="s">
        <v>110</v>
      </c>
      <c r="C281" s="12" t="s">
        <v>158</v>
      </c>
      <c r="D281" s="12" t="s">
        <v>650</v>
      </c>
      <c r="E281" s="12" t="s">
        <v>651</v>
      </c>
      <c r="F281" s="12" t="s">
        <v>173</v>
      </c>
      <c r="G281" s="12" t="s">
        <v>177</v>
      </c>
      <c r="H281" s="12"/>
      <c r="I281" s="12"/>
      <c r="J281" s="12"/>
      <c r="K281" s="12" t="s">
        <v>652</v>
      </c>
    </row>
    <row r="282" customFormat="false" ht="15" hidden="false" customHeight="true" outlineLevel="0" collapsed="false">
      <c r="A282" s="12" t="s">
        <v>82</v>
      </c>
      <c r="B282" s="12" t="s">
        <v>110</v>
      </c>
      <c r="C282" s="12" t="s">
        <v>161</v>
      </c>
      <c r="D282" s="12" t="s">
        <v>225</v>
      </c>
      <c r="E282" s="12" t="s">
        <v>233</v>
      </c>
      <c r="F282" s="12" t="s">
        <v>173</v>
      </c>
      <c r="G282" s="12" t="s">
        <v>177</v>
      </c>
      <c r="H282" s="12"/>
      <c r="I282" s="12"/>
      <c r="J282" s="12"/>
      <c r="K282" s="12" t="s">
        <v>653</v>
      </c>
    </row>
    <row r="283" customFormat="false" ht="15" hidden="false" customHeight="true" outlineLevel="0" collapsed="false">
      <c r="A283" s="12" t="s">
        <v>82</v>
      </c>
      <c r="B283" s="12" t="s">
        <v>110</v>
      </c>
      <c r="C283" s="12" t="s">
        <v>163</v>
      </c>
      <c r="D283" s="12" t="s">
        <v>432</v>
      </c>
      <c r="E283" s="12" t="s">
        <v>278</v>
      </c>
      <c r="F283" s="12" t="s">
        <v>270</v>
      </c>
      <c r="G283" s="12" t="s">
        <v>177</v>
      </c>
      <c r="H283" s="12"/>
      <c r="I283" s="12"/>
      <c r="J283" s="12"/>
      <c r="K283" s="12" t="s">
        <v>654</v>
      </c>
    </row>
    <row r="284" customFormat="false" ht="15" hidden="false" customHeight="true" outlineLevel="0" collapsed="false">
      <c r="A284" s="12" t="s">
        <v>82</v>
      </c>
      <c r="B284" s="12" t="s">
        <v>110</v>
      </c>
      <c r="C284" s="12" t="s">
        <v>165</v>
      </c>
      <c r="D284" s="12" t="s">
        <v>268</v>
      </c>
      <c r="E284" s="12"/>
      <c r="F284" s="12" t="s">
        <v>270</v>
      </c>
      <c r="G284" s="12" t="s">
        <v>156</v>
      </c>
      <c r="H284" s="12"/>
      <c r="I284" s="12"/>
      <c r="J284" s="12"/>
      <c r="K284" s="12"/>
    </row>
    <row r="285" customFormat="false" ht="15" hidden="false" customHeight="true" outlineLevel="0" collapsed="false">
      <c r="A285" s="12" t="s">
        <v>82</v>
      </c>
      <c r="B285" s="12" t="s">
        <v>110</v>
      </c>
      <c r="C285" s="12" t="s">
        <v>197</v>
      </c>
      <c r="D285" s="12" t="s">
        <v>655</v>
      </c>
      <c r="E285" s="12"/>
      <c r="F285" s="12" t="s">
        <v>173</v>
      </c>
      <c r="G285" s="12" t="s">
        <v>156</v>
      </c>
      <c r="H285" s="12"/>
      <c r="I285" s="12"/>
      <c r="J285" s="12"/>
      <c r="K285" s="12"/>
    </row>
    <row r="286" customFormat="false" ht="15" hidden="false" customHeight="true" outlineLevel="0" collapsed="false">
      <c r="A286" s="12" t="s">
        <v>82</v>
      </c>
      <c r="B286" s="12" t="s">
        <v>112</v>
      </c>
      <c r="C286" s="12" t="s">
        <v>153</v>
      </c>
      <c r="D286" s="12" t="s">
        <v>656</v>
      </c>
      <c r="E286" s="12"/>
      <c r="F286" s="12" t="s">
        <v>173</v>
      </c>
      <c r="G286" s="12" t="s">
        <v>156</v>
      </c>
      <c r="H286" s="12"/>
      <c r="I286" s="12"/>
      <c r="J286" s="12"/>
      <c r="K286" s="12" t="s">
        <v>657</v>
      </c>
    </row>
    <row r="287" customFormat="false" ht="15" hidden="false" customHeight="true" outlineLevel="0" collapsed="false">
      <c r="A287" s="12" t="s">
        <v>82</v>
      </c>
      <c r="B287" s="12" t="s">
        <v>112</v>
      </c>
      <c r="C287" s="12" t="s">
        <v>158</v>
      </c>
      <c r="D287" s="12" t="s">
        <v>658</v>
      </c>
      <c r="E287" s="12"/>
      <c r="F287" s="12" t="s">
        <v>173</v>
      </c>
      <c r="G287" s="12" t="s">
        <v>156</v>
      </c>
      <c r="H287" s="12"/>
      <c r="I287" s="12"/>
      <c r="J287" s="12"/>
      <c r="K287" s="12" t="s">
        <v>659</v>
      </c>
    </row>
    <row r="288" customFormat="false" ht="15" hidden="false" customHeight="true" outlineLevel="0" collapsed="false">
      <c r="A288" s="12" t="s">
        <v>82</v>
      </c>
      <c r="B288" s="12" t="s">
        <v>112</v>
      </c>
      <c r="C288" s="12" t="s">
        <v>161</v>
      </c>
      <c r="D288" s="12" t="s">
        <v>180</v>
      </c>
      <c r="E288" s="12" t="s">
        <v>181</v>
      </c>
      <c r="F288" s="12" t="s">
        <v>173</v>
      </c>
      <c r="G288" s="12" t="s">
        <v>177</v>
      </c>
      <c r="H288" s="12"/>
      <c r="I288" s="12"/>
      <c r="J288" s="12"/>
      <c r="K288" s="12" t="s">
        <v>660</v>
      </c>
    </row>
    <row r="289" customFormat="false" ht="15" hidden="false" customHeight="true" outlineLevel="0" collapsed="false">
      <c r="A289" s="12" t="s">
        <v>82</v>
      </c>
      <c r="B289" s="12" t="s">
        <v>112</v>
      </c>
      <c r="C289" s="12" t="s">
        <v>163</v>
      </c>
      <c r="D289" s="12" t="s">
        <v>661</v>
      </c>
      <c r="E289" s="12"/>
      <c r="F289" s="12" t="s">
        <v>169</v>
      </c>
      <c r="G289" s="12" t="s">
        <v>156</v>
      </c>
      <c r="H289" s="12"/>
      <c r="I289" s="12"/>
      <c r="J289" s="12"/>
      <c r="K289" s="12"/>
    </row>
    <row r="290" customFormat="false" ht="15" hidden="false" customHeight="true" outlineLevel="0" collapsed="false">
      <c r="A290" s="12" t="s">
        <v>82</v>
      </c>
      <c r="B290" s="12" t="s">
        <v>112</v>
      </c>
      <c r="C290" s="12" t="s">
        <v>165</v>
      </c>
      <c r="D290" s="12" t="s">
        <v>662</v>
      </c>
      <c r="E290" s="12"/>
      <c r="F290" s="12" t="s">
        <v>169</v>
      </c>
      <c r="G290" s="12" t="s">
        <v>156</v>
      </c>
      <c r="H290" s="12"/>
      <c r="I290" s="12"/>
      <c r="J290" s="12"/>
      <c r="K290" s="12"/>
    </row>
    <row r="291" customFormat="false" ht="15" hidden="false" customHeight="true" outlineLevel="0" collapsed="false">
      <c r="A291" s="12" t="s">
        <v>82</v>
      </c>
      <c r="B291" s="12" t="s">
        <v>112</v>
      </c>
      <c r="C291" s="12" t="s">
        <v>167</v>
      </c>
      <c r="D291" s="12" t="s">
        <v>663</v>
      </c>
      <c r="E291" s="12" t="s">
        <v>664</v>
      </c>
      <c r="F291" s="12" t="s">
        <v>270</v>
      </c>
      <c r="G291" s="12" t="s">
        <v>177</v>
      </c>
      <c r="H291" s="12"/>
      <c r="I291" s="12"/>
      <c r="J291" s="12"/>
      <c r="K291" s="12" t="s">
        <v>665</v>
      </c>
    </row>
    <row r="292" customFormat="false" ht="15" hidden="false" customHeight="true" outlineLevel="0" collapsed="false">
      <c r="A292" s="12" t="s">
        <v>82</v>
      </c>
      <c r="B292" s="12" t="s">
        <v>112</v>
      </c>
      <c r="C292" s="12" t="s">
        <v>197</v>
      </c>
      <c r="D292" s="12" t="s">
        <v>666</v>
      </c>
      <c r="E292" s="12"/>
      <c r="F292" s="12" t="s">
        <v>169</v>
      </c>
      <c r="G292" s="12" t="s">
        <v>200</v>
      </c>
      <c r="H292" s="12"/>
      <c r="I292" s="12"/>
      <c r="J292" s="12"/>
      <c r="K292" s="12" t="s">
        <v>667</v>
      </c>
    </row>
    <row r="293" customFormat="false" ht="15" hidden="false" customHeight="true" outlineLevel="0" collapsed="false">
      <c r="A293" s="12" t="s">
        <v>82</v>
      </c>
      <c r="B293" s="12" t="s">
        <v>112</v>
      </c>
      <c r="C293" s="12" t="s">
        <v>197</v>
      </c>
      <c r="D293" s="12" t="s">
        <v>668</v>
      </c>
      <c r="E293" s="12" t="s">
        <v>669</v>
      </c>
      <c r="F293" s="12" t="s">
        <v>199</v>
      </c>
      <c r="G293" s="12" t="s">
        <v>200</v>
      </c>
      <c r="H293" s="12"/>
      <c r="I293" s="12"/>
      <c r="J293" s="12"/>
      <c r="K293" s="12" t="s">
        <v>670</v>
      </c>
    </row>
    <row r="294" customFormat="false" ht="15" hidden="false" customHeight="true" outlineLevel="0" collapsed="false">
      <c r="A294" s="12" t="s">
        <v>82</v>
      </c>
      <c r="B294" s="12" t="s">
        <v>112</v>
      </c>
      <c r="C294" s="12" t="s">
        <v>197</v>
      </c>
      <c r="D294" s="12" t="s">
        <v>671</v>
      </c>
      <c r="E294" s="12" t="s">
        <v>308</v>
      </c>
      <c r="F294" s="12" t="s">
        <v>173</v>
      </c>
      <c r="G294" s="12" t="s">
        <v>200</v>
      </c>
      <c r="H294" s="12"/>
      <c r="I294" s="12"/>
      <c r="J294" s="12"/>
      <c r="K294" s="12"/>
    </row>
    <row r="295" customFormat="false" ht="15" hidden="false" customHeight="true" outlineLevel="0" collapsed="false">
      <c r="A295" s="12" t="s">
        <v>82</v>
      </c>
      <c r="B295" s="12" t="s">
        <v>112</v>
      </c>
      <c r="C295" s="12" t="s">
        <v>197</v>
      </c>
      <c r="D295" s="12" t="s">
        <v>672</v>
      </c>
      <c r="E295" s="12"/>
      <c r="F295" s="12" t="s">
        <v>173</v>
      </c>
      <c r="G295" s="12" t="s">
        <v>200</v>
      </c>
      <c r="H295" s="12"/>
      <c r="I295" s="12"/>
      <c r="J295" s="12"/>
      <c r="K295" s="12" t="s">
        <v>673</v>
      </c>
    </row>
    <row r="296" customFormat="false" ht="15" hidden="false" customHeight="true" outlineLevel="0" collapsed="false">
      <c r="A296" s="12" t="s">
        <v>85</v>
      </c>
      <c r="B296" s="12" t="s">
        <v>106</v>
      </c>
      <c r="C296" s="12" t="s">
        <v>153</v>
      </c>
      <c r="D296" s="12" t="s">
        <v>674</v>
      </c>
      <c r="E296" s="12" t="s">
        <v>220</v>
      </c>
      <c r="F296" s="12" t="s">
        <v>221</v>
      </c>
      <c r="G296" s="12" t="s">
        <v>177</v>
      </c>
      <c r="H296" s="12" t="s">
        <v>675</v>
      </c>
      <c r="I296" s="12" t="s">
        <v>46</v>
      </c>
      <c r="J296" s="12" t="s">
        <v>366</v>
      </c>
      <c r="K296" s="12" t="s">
        <v>676</v>
      </c>
    </row>
    <row r="297" customFormat="false" ht="15" hidden="false" customHeight="true" outlineLevel="0" collapsed="false">
      <c r="A297" s="12" t="s">
        <v>85</v>
      </c>
      <c r="B297" s="12" t="s">
        <v>106</v>
      </c>
      <c r="C297" s="12" t="s">
        <v>158</v>
      </c>
      <c r="D297" s="12" t="s">
        <v>677</v>
      </c>
      <c r="E297" s="12" t="s">
        <v>678</v>
      </c>
      <c r="F297" s="12" t="s">
        <v>173</v>
      </c>
      <c r="G297" s="12" t="s">
        <v>177</v>
      </c>
      <c r="H297" s="12"/>
      <c r="I297" s="12"/>
      <c r="J297" s="12"/>
      <c r="K297" s="12" t="s">
        <v>679</v>
      </c>
    </row>
    <row r="298" customFormat="false" ht="15" hidden="false" customHeight="true" outlineLevel="0" collapsed="false">
      <c r="A298" s="12" t="s">
        <v>85</v>
      </c>
      <c r="B298" s="12" t="s">
        <v>106</v>
      </c>
      <c r="C298" s="12" t="s">
        <v>161</v>
      </c>
      <c r="D298" s="12" t="s">
        <v>680</v>
      </c>
      <c r="E298" s="12" t="s">
        <v>681</v>
      </c>
      <c r="F298" s="12" t="s">
        <v>46</v>
      </c>
      <c r="G298" s="12" t="s">
        <v>177</v>
      </c>
      <c r="H298" s="12"/>
      <c r="I298" s="12"/>
      <c r="J298" s="12"/>
      <c r="K298" s="12" t="s">
        <v>682</v>
      </c>
    </row>
    <row r="299" customFormat="false" ht="15" hidden="false" customHeight="true" outlineLevel="0" collapsed="false">
      <c r="A299" s="12" t="s">
        <v>85</v>
      </c>
      <c r="B299" s="12" t="s">
        <v>106</v>
      </c>
      <c r="C299" s="12" t="s">
        <v>163</v>
      </c>
      <c r="D299" s="12" t="s">
        <v>683</v>
      </c>
      <c r="E299" s="12" t="s">
        <v>684</v>
      </c>
      <c r="F299" s="12" t="s">
        <v>173</v>
      </c>
      <c r="G299" s="12" t="s">
        <v>177</v>
      </c>
      <c r="H299" s="12"/>
      <c r="I299" s="12"/>
      <c r="J299" s="12"/>
      <c r="K299" s="12" t="s">
        <v>685</v>
      </c>
    </row>
    <row r="300" customFormat="false" ht="15" hidden="false" customHeight="true" outlineLevel="0" collapsed="false">
      <c r="A300" s="12" t="s">
        <v>85</v>
      </c>
      <c r="B300" s="12" t="s">
        <v>110</v>
      </c>
      <c r="C300" s="12" t="s">
        <v>153</v>
      </c>
      <c r="D300" s="12" t="s">
        <v>686</v>
      </c>
      <c r="E300" s="12" t="s">
        <v>687</v>
      </c>
      <c r="F300" s="12" t="s">
        <v>221</v>
      </c>
      <c r="G300" s="12" t="s">
        <v>177</v>
      </c>
      <c r="H300" s="12"/>
      <c r="I300" s="12"/>
      <c r="J300" s="12"/>
      <c r="K300" s="12" t="s">
        <v>688</v>
      </c>
    </row>
    <row r="301" customFormat="false" ht="15" hidden="false" customHeight="true" outlineLevel="0" collapsed="false">
      <c r="A301" s="12" t="s">
        <v>85</v>
      </c>
      <c r="B301" s="12" t="s">
        <v>110</v>
      </c>
      <c r="C301" s="12" t="s">
        <v>158</v>
      </c>
      <c r="D301" s="12" t="s">
        <v>677</v>
      </c>
      <c r="E301" s="12"/>
      <c r="F301" s="12" t="s">
        <v>173</v>
      </c>
      <c r="G301" s="12" t="s">
        <v>156</v>
      </c>
      <c r="H301" s="12" t="s">
        <v>689</v>
      </c>
      <c r="I301" s="12" t="s">
        <v>46</v>
      </c>
      <c r="J301" s="12" t="s">
        <v>690</v>
      </c>
      <c r="K301" s="12" t="s">
        <v>691</v>
      </c>
    </row>
    <row r="302" customFormat="false" ht="15" hidden="false" customHeight="true" outlineLevel="0" collapsed="false">
      <c r="A302" s="12" t="s">
        <v>85</v>
      </c>
      <c r="B302" s="12" t="s">
        <v>110</v>
      </c>
      <c r="C302" s="12" t="s">
        <v>161</v>
      </c>
      <c r="D302" s="12" t="s">
        <v>692</v>
      </c>
      <c r="E302" s="12" t="s">
        <v>693</v>
      </c>
      <c r="F302" s="12" t="s">
        <v>221</v>
      </c>
      <c r="G302" s="12" t="s">
        <v>177</v>
      </c>
      <c r="H302" s="12"/>
      <c r="I302" s="12"/>
      <c r="J302" s="12"/>
      <c r="K302" s="12" t="s">
        <v>694</v>
      </c>
    </row>
    <row r="303" customFormat="false" ht="15" hidden="false" customHeight="true" outlineLevel="0" collapsed="false">
      <c r="A303" s="12" t="s">
        <v>85</v>
      </c>
      <c r="B303" s="12" t="s">
        <v>110</v>
      </c>
      <c r="C303" s="12" t="s">
        <v>163</v>
      </c>
      <c r="D303" s="12" t="s">
        <v>695</v>
      </c>
      <c r="E303" s="12"/>
      <c r="F303" s="12" t="s">
        <v>173</v>
      </c>
      <c r="G303" s="12" t="s">
        <v>156</v>
      </c>
      <c r="H303" s="12"/>
      <c r="I303" s="12"/>
      <c r="J303" s="12"/>
      <c r="K303" s="12" t="s">
        <v>696</v>
      </c>
    </row>
    <row r="304" customFormat="false" ht="15" hidden="false" customHeight="true" outlineLevel="0" collapsed="false">
      <c r="A304" s="12" t="s">
        <v>85</v>
      </c>
      <c r="B304" s="12" t="s">
        <v>110</v>
      </c>
      <c r="C304" s="12" t="s">
        <v>165</v>
      </c>
      <c r="D304" s="12" t="s">
        <v>697</v>
      </c>
      <c r="E304" s="12"/>
      <c r="F304" s="12" t="s">
        <v>46</v>
      </c>
      <c r="G304" s="12" t="s">
        <v>156</v>
      </c>
      <c r="H304" s="12"/>
      <c r="I304" s="12"/>
      <c r="J304" s="12"/>
      <c r="K304" s="12" t="s">
        <v>698</v>
      </c>
    </row>
    <row r="305" customFormat="false" ht="15" hidden="false" customHeight="true" outlineLevel="0" collapsed="false">
      <c r="A305" s="12" t="s">
        <v>85</v>
      </c>
      <c r="B305" s="12" t="s">
        <v>110</v>
      </c>
      <c r="C305" s="12" t="s">
        <v>197</v>
      </c>
      <c r="D305" s="12" t="s">
        <v>184</v>
      </c>
      <c r="E305" s="12"/>
      <c r="F305" s="12" t="s">
        <v>173</v>
      </c>
      <c r="G305" s="12" t="s">
        <v>156</v>
      </c>
      <c r="H305" s="12"/>
      <c r="I305" s="12"/>
      <c r="J305" s="12"/>
      <c r="K305" s="12" t="s">
        <v>699</v>
      </c>
    </row>
    <row r="306" customFormat="false" ht="15" hidden="false" customHeight="true" outlineLevel="0" collapsed="false">
      <c r="A306" s="12" t="s">
        <v>85</v>
      </c>
      <c r="B306" s="12" t="s">
        <v>110</v>
      </c>
      <c r="C306" s="12" t="s">
        <v>197</v>
      </c>
      <c r="D306" s="12" t="s">
        <v>700</v>
      </c>
      <c r="E306" s="12"/>
      <c r="F306" s="12" t="s">
        <v>221</v>
      </c>
      <c r="G306" s="12" t="s">
        <v>156</v>
      </c>
      <c r="H306" s="12"/>
      <c r="I306" s="12"/>
      <c r="J306" s="12"/>
      <c r="K306" s="12"/>
    </row>
    <row r="307" customFormat="false" ht="15" hidden="false" customHeight="true" outlineLevel="0" collapsed="false">
      <c r="A307" s="12" t="s">
        <v>85</v>
      </c>
      <c r="B307" s="12" t="s">
        <v>110</v>
      </c>
      <c r="C307" s="12" t="s">
        <v>197</v>
      </c>
      <c r="D307" s="12" t="s">
        <v>701</v>
      </c>
      <c r="E307" s="12"/>
      <c r="F307" s="12" t="s">
        <v>46</v>
      </c>
      <c r="G307" s="12" t="s">
        <v>156</v>
      </c>
      <c r="H307" s="12"/>
      <c r="I307" s="12"/>
      <c r="J307" s="12"/>
      <c r="K307" s="12"/>
    </row>
    <row r="308" customFormat="false" ht="15" hidden="false" customHeight="true" outlineLevel="0" collapsed="false">
      <c r="A308" s="12" t="s">
        <v>85</v>
      </c>
      <c r="B308" s="12" t="s">
        <v>110</v>
      </c>
      <c r="C308" s="12" t="s">
        <v>197</v>
      </c>
      <c r="D308" s="12" t="s">
        <v>208</v>
      </c>
      <c r="E308" s="12"/>
      <c r="F308" s="12" t="s">
        <v>155</v>
      </c>
      <c r="G308" s="12" t="s">
        <v>156</v>
      </c>
      <c r="H308" s="12"/>
      <c r="I308" s="12"/>
      <c r="J308" s="12"/>
      <c r="K308" s="12" t="s">
        <v>702</v>
      </c>
    </row>
    <row r="309" customFormat="false" ht="15" hidden="false" customHeight="true" outlineLevel="0" collapsed="false">
      <c r="A309" s="12" t="s">
        <v>85</v>
      </c>
      <c r="B309" s="12" t="s">
        <v>110</v>
      </c>
      <c r="C309" s="12" t="s">
        <v>197</v>
      </c>
      <c r="D309" s="12" t="s">
        <v>690</v>
      </c>
      <c r="E309" s="12" t="s">
        <v>703</v>
      </c>
      <c r="F309" s="12" t="s">
        <v>199</v>
      </c>
      <c r="G309" s="12" t="s">
        <v>200</v>
      </c>
      <c r="H309" s="12"/>
      <c r="I309" s="12"/>
      <c r="J309" s="12"/>
      <c r="K309" s="12"/>
    </row>
    <row r="310" customFormat="false" ht="15" hidden="false" customHeight="true" outlineLevel="0" collapsed="false">
      <c r="A310" s="12" t="s">
        <v>85</v>
      </c>
      <c r="B310" s="12" t="s">
        <v>110</v>
      </c>
      <c r="C310" s="12" t="s">
        <v>197</v>
      </c>
      <c r="D310" s="12" t="s">
        <v>704</v>
      </c>
      <c r="E310" s="12" t="s">
        <v>704</v>
      </c>
      <c r="F310" s="12" t="s">
        <v>199</v>
      </c>
      <c r="G310" s="12" t="s">
        <v>200</v>
      </c>
      <c r="H310" s="12"/>
      <c r="I310" s="12"/>
      <c r="J310" s="12"/>
      <c r="K310" s="12"/>
    </row>
    <row r="311" customFormat="false" ht="15" hidden="false" customHeight="true" outlineLevel="0" collapsed="false">
      <c r="A311" s="12" t="s">
        <v>85</v>
      </c>
      <c r="B311" s="12" t="s">
        <v>112</v>
      </c>
      <c r="C311" s="12" t="s">
        <v>153</v>
      </c>
      <c r="D311" s="12" t="s">
        <v>686</v>
      </c>
      <c r="E311" s="12" t="s">
        <v>687</v>
      </c>
      <c r="F311" s="12" t="s">
        <v>221</v>
      </c>
      <c r="G311" s="12" t="s">
        <v>177</v>
      </c>
      <c r="H311" s="12"/>
      <c r="I311" s="12"/>
      <c r="J311" s="12"/>
      <c r="K311" s="12" t="s">
        <v>705</v>
      </c>
    </row>
    <row r="312" customFormat="false" ht="15" hidden="false" customHeight="true" outlineLevel="0" collapsed="false">
      <c r="A312" s="12" t="s">
        <v>85</v>
      </c>
      <c r="B312" s="12" t="s">
        <v>112</v>
      </c>
      <c r="C312" s="12" t="s">
        <v>158</v>
      </c>
      <c r="D312" s="12" t="s">
        <v>677</v>
      </c>
      <c r="E312" s="12"/>
      <c r="F312" s="12" t="s">
        <v>173</v>
      </c>
      <c r="G312" s="12" t="s">
        <v>156</v>
      </c>
      <c r="H312" s="12"/>
      <c r="I312" s="12"/>
      <c r="J312" s="12"/>
      <c r="K312" s="12" t="s">
        <v>706</v>
      </c>
    </row>
    <row r="313" customFormat="false" ht="15" hidden="false" customHeight="true" outlineLevel="0" collapsed="false">
      <c r="A313" s="12" t="s">
        <v>85</v>
      </c>
      <c r="B313" s="12" t="s">
        <v>112</v>
      </c>
      <c r="C313" s="12" t="s">
        <v>161</v>
      </c>
      <c r="D313" s="12" t="s">
        <v>707</v>
      </c>
      <c r="E313" s="12"/>
      <c r="F313" s="12" t="s">
        <v>221</v>
      </c>
      <c r="G313" s="12" t="s">
        <v>156</v>
      </c>
      <c r="H313" s="12"/>
      <c r="I313" s="12"/>
      <c r="J313" s="12"/>
      <c r="K313" s="12" t="s">
        <v>708</v>
      </c>
    </row>
    <row r="314" customFormat="false" ht="15" hidden="false" customHeight="true" outlineLevel="0" collapsed="false">
      <c r="A314" s="12" t="s">
        <v>85</v>
      </c>
      <c r="B314" s="12" t="s">
        <v>112</v>
      </c>
      <c r="C314" s="12" t="s">
        <v>163</v>
      </c>
      <c r="D314" s="12" t="s">
        <v>709</v>
      </c>
      <c r="E314" s="12"/>
      <c r="F314" s="12" t="s">
        <v>155</v>
      </c>
      <c r="G314" s="12" t="s">
        <v>156</v>
      </c>
      <c r="H314" s="12"/>
      <c r="I314" s="12"/>
      <c r="J314" s="12"/>
      <c r="K314" s="12" t="s">
        <v>710</v>
      </c>
    </row>
    <row r="315" customFormat="false" ht="15" hidden="false" customHeight="true" outlineLevel="0" collapsed="false">
      <c r="A315" s="12" t="s">
        <v>85</v>
      </c>
      <c r="B315" s="12" t="s">
        <v>112</v>
      </c>
      <c r="C315" s="12" t="s">
        <v>165</v>
      </c>
      <c r="D315" s="12" t="s">
        <v>711</v>
      </c>
      <c r="E315" s="12"/>
      <c r="F315" s="12" t="s">
        <v>221</v>
      </c>
      <c r="G315" s="12" t="s">
        <v>156</v>
      </c>
      <c r="H315" s="12"/>
      <c r="I315" s="12"/>
      <c r="J315" s="12"/>
      <c r="K315" s="12"/>
    </row>
    <row r="316" customFormat="false" ht="15" hidden="false" customHeight="true" outlineLevel="0" collapsed="false">
      <c r="A316" s="12" t="s">
        <v>85</v>
      </c>
      <c r="B316" s="12" t="s">
        <v>112</v>
      </c>
      <c r="C316" s="12" t="s">
        <v>167</v>
      </c>
      <c r="D316" s="12" t="s">
        <v>712</v>
      </c>
      <c r="E316" s="12"/>
      <c r="F316" s="12" t="s">
        <v>221</v>
      </c>
      <c r="G316" s="12" t="s">
        <v>156</v>
      </c>
      <c r="H316" s="12"/>
      <c r="I316" s="12"/>
      <c r="J316" s="12"/>
      <c r="K316" s="12"/>
    </row>
    <row r="317" customFormat="false" ht="15" hidden="false" customHeight="true" outlineLevel="0" collapsed="false">
      <c r="A317" s="12" t="s">
        <v>85</v>
      </c>
      <c r="B317" s="12" t="s">
        <v>112</v>
      </c>
      <c r="C317" s="12" t="s">
        <v>197</v>
      </c>
      <c r="D317" s="12" t="s">
        <v>713</v>
      </c>
      <c r="E317" s="12"/>
      <c r="F317" s="12" t="s">
        <v>199</v>
      </c>
      <c r="G317" s="12" t="s">
        <v>200</v>
      </c>
      <c r="H317" s="12"/>
      <c r="I317" s="12"/>
      <c r="J317" s="12"/>
      <c r="K317" s="12" t="s">
        <v>714</v>
      </c>
    </row>
    <row r="318" customFormat="false" ht="15" hidden="false" customHeight="true" outlineLevel="0" collapsed="false">
      <c r="A318" s="12" t="s">
        <v>85</v>
      </c>
      <c r="B318" s="12" t="s">
        <v>112</v>
      </c>
      <c r="C318" s="12" t="s">
        <v>197</v>
      </c>
      <c r="D318" s="12" t="s">
        <v>715</v>
      </c>
      <c r="E318" s="12" t="s">
        <v>383</v>
      </c>
      <c r="F318" s="12" t="s">
        <v>199</v>
      </c>
      <c r="G318" s="12" t="s">
        <v>200</v>
      </c>
      <c r="H318" s="12"/>
      <c r="I318" s="12"/>
      <c r="J318" s="12"/>
      <c r="K318" s="12"/>
    </row>
    <row r="319" customFormat="false" ht="15" hidden="false" customHeight="true" outlineLevel="0" collapsed="false">
      <c r="A319" s="12" t="s">
        <v>85</v>
      </c>
      <c r="B319" s="12" t="s">
        <v>112</v>
      </c>
      <c r="C319" s="12" t="s">
        <v>197</v>
      </c>
      <c r="D319" s="12" t="s">
        <v>716</v>
      </c>
      <c r="E319" s="12"/>
      <c r="F319" s="12" t="s">
        <v>199</v>
      </c>
      <c r="G319" s="12" t="s">
        <v>200</v>
      </c>
      <c r="H319" s="12"/>
      <c r="I319" s="12"/>
      <c r="J319" s="12"/>
      <c r="K319" s="12"/>
    </row>
    <row r="320" customFormat="false" ht="15" hidden="false" customHeight="true" outlineLevel="0" collapsed="false">
      <c r="A320" s="12" t="s">
        <v>88</v>
      </c>
      <c r="B320" s="12" t="s">
        <v>106</v>
      </c>
      <c r="C320" s="12" t="s">
        <v>153</v>
      </c>
      <c r="D320" s="12" t="s">
        <v>717</v>
      </c>
      <c r="E320" s="12" t="s">
        <v>229</v>
      </c>
      <c r="F320" s="12" t="s">
        <v>155</v>
      </c>
      <c r="G320" s="12" t="s">
        <v>177</v>
      </c>
      <c r="H320" s="12"/>
      <c r="I320" s="12"/>
      <c r="J320" s="12"/>
      <c r="K320" s="12" t="s">
        <v>718</v>
      </c>
    </row>
    <row r="321" customFormat="false" ht="15" hidden="false" customHeight="true" outlineLevel="0" collapsed="false">
      <c r="A321" s="12" t="s">
        <v>88</v>
      </c>
      <c r="B321" s="12" t="s">
        <v>106</v>
      </c>
      <c r="C321" s="12" t="s">
        <v>158</v>
      </c>
      <c r="D321" s="12" t="s">
        <v>719</v>
      </c>
      <c r="E321" s="12"/>
      <c r="F321" s="12" t="s">
        <v>46</v>
      </c>
      <c r="G321" s="12" t="s">
        <v>156</v>
      </c>
      <c r="H321" s="12"/>
      <c r="I321" s="12"/>
      <c r="J321" s="12"/>
      <c r="K321" s="12" t="s">
        <v>720</v>
      </c>
    </row>
    <row r="322" customFormat="false" ht="15" hidden="false" customHeight="true" outlineLevel="0" collapsed="false">
      <c r="A322" s="12" t="s">
        <v>88</v>
      </c>
      <c r="B322" s="12" t="s">
        <v>106</v>
      </c>
      <c r="C322" s="12" t="s">
        <v>161</v>
      </c>
      <c r="D322" s="12" t="s">
        <v>721</v>
      </c>
      <c r="E322" s="12"/>
      <c r="F322" s="12" t="s">
        <v>169</v>
      </c>
      <c r="G322" s="12" t="s">
        <v>156</v>
      </c>
      <c r="H322" s="12"/>
      <c r="I322" s="12"/>
      <c r="J322" s="12"/>
      <c r="K322" s="12"/>
    </row>
    <row r="323" customFormat="false" ht="15" hidden="false" customHeight="true" outlineLevel="0" collapsed="false">
      <c r="A323" s="12" t="s">
        <v>88</v>
      </c>
      <c r="B323" s="12" t="s">
        <v>106</v>
      </c>
      <c r="C323" s="12" t="s">
        <v>163</v>
      </c>
      <c r="D323" s="12" t="s">
        <v>225</v>
      </c>
      <c r="E323" s="12"/>
      <c r="F323" s="12" t="s">
        <v>173</v>
      </c>
      <c r="G323" s="12" t="s">
        <v>156</v>
      </c>
      <c r="H323" s="12" t="s">
        <v>722</v>
      </c>
      <c r="I323" s="12" t="s">
        <v>46</v>
      </c>
      <c r="J323" s="12" t="s">
        <v>723</v>
      </c>
      <c r="K323" s="12" t="s">
        <v>724</v>
      </c>
    </row>
    <row r="324" customFormat="false" ht="15" hidden="false" customHeight="true" outlineLevel="0" collapsed="false">
      <c r="A324" s="12" t="s">
        <v>88</v>
      </c>
      <c r="B324" s="12" t="s">
        <v>106</v>
      </c>
      <c r="C324" s="12" t="s">
        <v>165</v>
      </c>
      <c r="D324" s="12" t="s">
        <v>725</v>
      </c>
      <c r="E324" s="12" t="s">
        <v>726</v>
      </c>
      <c r="F324" s="12" t="s">
        <v>169</v>
      </c>
      <c r="G324" s="12" t="s">
        <v>177</v>
      </c>
      <c r="H324" s="12" t="s">
        <v>727</v>
      </c>
      <c r="I324" s="12" t="s">
        <v>46</v>
      </c>
      <c r="J324" s="12" t="s">
        <v>244</v>
      </c>
      <c r="K324" s="12" t="s">
        <v>728</v>
      </c>
    </row>
    <row r="325" customFormat="false" ht="15" hidden="false" customHeight="true" outlineLevel="0" collapsed="false">
      <c r="A325" s="12" t="s">
        <v>88</v>
      </c>
      <c r="B325" s="12" t="s">
        <v>106</v>
      </c>
      <c r="C325" s="12" t="s">
        <v>167</v>
      </c>
      <c r="D325" s="12" t="s">
        <v>729</v>
      </c>
      <c r="E325" s="12" t="s">
        <v>730</v>
      </c>
      <c r="F325" s="12" t="s">
        <v>169</v>
      </c>
      <c r="G325" s="12" t="s">
        <v>177</v>
      </c>
      <c r="H325" s="12" t="s">
        <v>731</v>
      </c>
      <c r="I325" s="12" t="s">
        <v>46</v>
      </c>
      <c r="J325" s="12" t="s">
        <v>732</v>
      </c>
      <c r="K325" s="12" t="s">
        <v>733</v>
      </c>
    </row>
    <row r="326" customFormat="false" ht="15" hidden="false" customHeight="true" outlineLevel="0" collapsed="false">
      <c r="A326" s="12" t="s">
        <v>88</v>
      </c>
      <c r="B326" s="12" t="s">
        <v>106</v>
      </c>
      <c r="C326" s="12" t="s">
        <v>197</v>
      </c>
      <c r="D326" s="12" t="s">
        <v>387</v>
      </c>
      <c r="E326" s="12"/>
      <c r="F326" s="12" t="s">
        <v>169</v>
      </c>
      <c r="G326" s="12" t="s">
        <v>156</v>
      </c>
      <c r="H326" s="12"/>
      <c r="I326" s="12"/>
      <c r="J326" s="12"/>
      <c r="K326" s="12"/>
    </row>
    <row r="327" customFormat="false" ht="15" hidden="false" customHeight="true" outlineLevel="0" collapsed="false">
      <c r="A327" s="12" t="s">
        <v>88</v>
      </c>
      <c r="B327" s="12" t="s">
        <v>106</v>
      </c>
      <c r="C327" s="12" t="s">
        <v>197</v>
      </c>
      <c r="D327" s="12" t="s">
        <v>195</v>
      </c>
      <c r="E327" s="12"/>
      <c r="F327" s="12" t="s">
        <v>169</v>
      </c>
      <c r="G327" s="12" t="s">
        <v>156</v>
      </c>
      <c r="H327" s="12"/>
      <c r="I327" s="12"/>
      <c r="J327" s="12"/>
      <c r="K327" s="12"/>
    </row>
    <row r="328" customFormat="false" ht="15" hidden="false" customHeight="true" outlineLevel="0" collapsed="false">
      <c r="A328" s="12" t="s">
        <v>88</v>
      </c>
      <c r="B328" s="12" t="s">
        <v>106</v>
      </c>
      <c r="C328" s="12" t="s">
        <v>197</v>
      </c>
      <c r="D328" s="12" t="s">
        <v>391</v>
      </c>
      <c r="E328" s="12"/>
      <c r="F328" s="12" t="s">
        <v>169</v>
      </c>
      <c r="G328" s="12" t="s">
        <v>156</v>
      </c>
      <c r="H328" s="12"/>
      <c r="I328" s="12"/>
      <c r="J328" s="12"/>
      <c r="K328" s="12"/>
    </row>
    <row r="329" customFormat="false" ht="15" hidden="false" customHeight="true" outlineLevel="0" collapsed="false">
      <c r="A329" s="12" t="s">
        <v>88</v>
      </c>
      <c r="B329" s="12" t="s">
        <v>110</v>
      </c>
      <c r="C329" s="12" t="s">
        <v>153</v>
      </c>
      <c r="D329" s="12" t="s">
        <v>734</v>
      </c>
      <c r="E329" s="12"/>
      <c r="F329" s="12" t="s">
        <v>155</v>
      </c>
      <c r="G329" s="12" t="s">
        <v>156</v>
      </c>
      <c r="H329" s="12" t="s">
        <v>735</v>
      </c>
      <c r="I329" s="12" t="s">
        <v>46</v>
      </c>
      <c r="J329" s="12" t="s">
        <v>736</v>
      </c>
      <c r="K329" s="12" t="s">
        <v>737</v>
      </c>
    </row>
    <row r="330" customFormat="false" ht="15" hidden="false" customHeight="true" outlineLevel="0" collapsed="false">
      <c r="A330" s="12" t="s">
        <v>88</v>
      </c>
      <c r="B330" s="12" t="s">
        <v>110</v>
      </c>
      <c r="C330" s="12" t="s">
        <v>158</v>
      </c>
      <c r="D330" s="12" t="s">
        <v>738</v>
      </c>
      <c r="E330" s="12"/>
      <c r="F330" s="12" t="s">
        <v>173</v>
      </c>
      <c r="G330" s="12" t="s">
        <v>156</v>
      </c>
      <c r="H330" s="12" t="s">
        <v>739</v>
      </c>
      <c r="I330" s="12" t="s">
        <v>46</v>
      </c>
      <c r="J330" s="12" t="s">
        <v>736</v>
      </c>
      <c r="K330" s="12" t="s">
        <v>740</v>
      </c>
    </row>
    <row r="331" customFormat="false" ht="15" hidden="false" customHeight="true" outlineLevel="0" collapsed="false">
      <c r="A331" s="12" t="s">
        <v>88</v>
      </c>
      <c r="B331" s="12" t="s">
        <v>110</v>
      </c>
      <c r="C331" s="12" t="s">
        <v>161</v>
      </c>
      <c r="D331" s="12" t="s">
        <v>741</v>
      </c>
      <c r="E331" s="12"/>
      <c r="F331" s="12" t="s">
        <v>46</v>
      </c>
      <c r="G331" s="12" t="s">
        <v>156</v>
      </c>
      <c r="H331" s="12"/>
      <c r="I331" s="12"/>
      <c r="J331" s="12"/>
      <c r="K331" s="12" t="s">
        <v>742</v>
      </c>
    </row>
    <row r="332" customFormat="false" ht="15" hidden="false" customHeight="true" outlineLevel="0" collapsed="false">
      <c r="A332" s="12" t="s">
        <v>88</v>
      </c>
      <c r="B332" s="12" t="s">
        <v>110</v>
      </c>
      <c r="C332" s="12" t="s">
        <v>163</v>
      </c>
      <c r="D332" s="12" t="s">
        <v>743</v>
      </c>
      <c r="E332" s="12"/>
      <c r="F332" s="12" t="s">
        <v>173</v>
      </c>
      <c r="G332" s="12" t="s">
        <v>156</v>
      </c>
      <c r="H332" s="12" t="s">
        <v>744</v>
      </c>
      <c r="I332" s="12" t="s">
        <v>46</v>
      </c>
      <c r="J332" s="12" t="s">
        <v>745</v>
      </c>
      <c r="K332" s="12" t="s">
        <v>746</v>
      </c>
    </row>
    <row r="333" customFormat="false" ht="15" hidden="false" customHeight="true" outlineLevel="0" collapsed="false">
      <c r="A333" s="12" t="s">
        <v>88</v>
      </c>
      <c r="B333" s="12" t="s">
        <v>110</v>
      </c>
      <c r="C333" s="12" t="s">
        <v>197</v>
      </c>
      <c r="D333" s="12" t="s">
        <v>747</v>
      </c>
      <c r="E333" s="12" t="s">
        <v>748</v>
      </c>
      <c r="F333" s="12" t="s">
        <v>221</v>
      </c>
      <c r="G333" s="12" t="s">
        <v>177</v>
      </c>
      <c r="H333" s="12"/>
      <c r="I333" s="12"/>
      <c r="J333" s="12"/>
      <c r="K333" s="12" t="s">
        <v>749</v>
      </c>
    </row>
    <row r="334" customFormat="false" ht="15" hidden="false" customHeight="true" outlineLevel="0" collapsed="false">
      <c r="A334" s="12" t="s">
        <v>88</v>
      </c>
      <c r="B334" s="12" t="s">
        <v>110</v>
      </c>
      <c r="C334" s="12" t="s">
        <v>197</v>
      </c>
      <c r="D334" s="12" t="s">
        <v>180</v>
      </c>
      <c r="E334" s="12" t="s">
        <v>181</v>
      </c>
      <c r="F334" s="12" t="s">
        <v>173</v>
      </c>
      <c r="G334" s="12" t="s">
        <v>200</v>
      </c>
      <c r="H334" s="12"/>
      <c r="I334" s="12"/>
      <c r="J334" s="12"/>
      <c r="K334" s="12" t="s">
        <v>750</v>
      </c>
    </row>
    <row r="335" customFormat="false" ht="15" hidden="false" customHeight="true" outlineLevel="0" collapsed="false">
      <c r="A335" s="12" t="s">
        <v>88</v>
      </c>
      <c r="B335" s="12" t="s">
        <v>110</v>
      </c>
      <c r="C335" s="12" t="s">
        <v>197</v>
      </c>
      <c r="D335" s="12" t="s">
        <v>195</v>
      </c>
      <c r="E335" s="12"/>
      <c r="F335" s="12" t="s">
        <v>169</v>
      </c>
      <c r="G335" s="12" t="s">
        <v>156</v>
      </c>
      <c r="H335" s="12"/>
      <c r="I335" s="12"/>
      <c r="J335" s="12"/>
      <c r="K335" s="12"/>
    </row>
    <row r="336" customFormat="false" ht="15" hidden="false" customHeight="true" outlineLevel="0" collapsed="false">
      <c r="A336" s="12" t="s">
        <v>88</v>
      </c>
      <c r="B336" s="12" t="s">
        <v>110</v>
      </c>
      <c r="C336" s="12" t="s">
        <v>197</v>
      </c>
      <c r="D336" s="12" t="s">
        <v>745</v>
      </c>
      <c r="E336" s="12" t="s">
        <v>745</v>
      </c>
      <c r="F336" s="12" t="s">
        <v>173</v>
      </c>
      <c r="G336" s="12" t="s">
        <v>200</v>
      </c>
      <c r="H336" s="12"/>
      <c r="I336" s="12"/>
      <c r="J336" s="12"/>
      <c r="K336" s="12" t="s">
        <v>751</v>
      </c>
    </row>
    <row r="337" customFormat="false" ht="15" hidden="false" customHeight="true" outlineLevel="0" collapsed="false">
      <c r="A337" s="12" t="s">
        <v>88</v>
      </c>
      <c r="B337" s="12" t="s">
        <v>110</v>
      </c>
      <c r="C337" s="12" t="s">
        <v>197</v>
      </c>
      <c r="D337" s="12" t="s">
        <v>736</v>
      </c>
      <c r="E337" s="12" t="s">
        <v>736</v>
      </c>
      <c r="F337" s="12" t="s">
        <v>199</v>
      </c>
      <c r="G337" s="12" t="s">
        <v>200</v>
      </c>
      <c r="H337" s="12"/>
      <c r="I337" s="12"/>
      <c r="J337" s="12"/>
      <c r="K337" s="12" t="s">
        <v>752</v>
      </c>
    </row>
    <row r="338" customFormat="false" ht="15" hidden="false" customHeight="true" outlineLevel="0" collapsed="false">
      <c r="A338" s="12" t="s">
        <v>88</v>
      </c>
      <c r="B338" s="12" t="s">
        <v>112</v>
      </c>
      <c r="C338" s="12" t="s">
        <v>153</v>
      </c>
      <c r="D338" s="12" t="s">
        <v>208</v>
      </c>
      <c r="E338" s="12"/>
      <c r="F338" s="12" t="s">
        <v>155</v>
      </c>
      <c r="G338" s="12" t="s">
        <v>156</v>
      </c>
      <c r="H338" s="12"/>
      <c r="I338" s="12"/>
      <c r="J338" s="12"/>
      <c r="K338" s="12" t="s">
        <v>753</v>
      </c>
    </row>
    <row r="339" customFormat="false" ht="15" hidden="false" customHeight="true" outlineLevel="0" collapsed="false">
      <c r="A339" s="12" t="s">
        <v>88</v>
      </c>
      <c r="B339" s="12" t="s">
        <v>112</v>
      </c>
      <c r="C339" s="12" t="s">
        <v>158</v>
      </c>
      <c r="D339" s="12" t="s">
        <v>211</v>
      </c>
      <c r="E339" s="12"/>
      <c r="F339" s="12" t="s">
        <v>155</v>
      </c>
      <c r="G339" s="12" t="s">
        <v>156</v>
      </c>
      <c r="H339" s="12"/>
      <c r="I339" s="12"/>
      <c r="J339" s="12"/>
      <c r="K339" s="12" t="s">
        <v>754</v>
      </c>
    </row>
    <row r="340" customFormat="false" ht="15" hidden="false" customHeight="true" outlineLevel="0" collapsed="false">
      <c r="A340" s="12" t="s">
        <v>88</v>
      </c>
      <c r="B340" s="12" t="s">
        <v>112</v>
      </c>
      <c r="C340" s="12" t="s">
        <v>161</v>
      </c>
      <c r="D340" s="12" t="s">
        <v>755</v>
      </c>
      <c r="E340" s="12" t="s">
        <v>756</v>
      </c>
      <c r="F340" s="12" t="s">
        <v>169</v>
      </c>
      <c r="G340" s="12" t="s">
        <v>177</v>
      </c>
      <c r="H340" s="12" t="s">
        <v>757</v>
      </c>
      <c r="I340" s="12" t="s">
        <v>46</v>
      </c>
      <c r="J340" s="12" t="s">
        <v>756</v>
      </c>
      <c r="K340" s="12" t="s">
        <v>758</v>
      </c>
    </row>
    <row r="341" customFormat="false" ht="15" hidden="false" customHeight="true" outlineLevel="0" collapsed="false">
      <c r="A341" s="12" t="s">
        <v>88</v>
      </c>
      <c r="B341" s="12" t="s">
        <v>112</v>
      </c>
      <c r="C341" s="12" t="s">
        <v>197</v>
      </c>
      <c r="D341" s="12" t="s">
        <v>759</v>
      </c>
      <c r="E341" s="12"/>
      <c r="F341" s="12" t="s">
        <v>270</v>
      </c>
      <c r="G341" s="12" t="s">
        <v>156</v>
      </c>
      <c r="H341" s="12" t="s">
        <v>760</v>
      </c>
      <c r="I341" s="12" t="s">
        <v>46</v>
      </c>
      <c r="J341" s="12" t="s">
        <v>381</v>
      </c>
      <c r="K341" s="12"/>
    </row>
    <row r="342" customFormat="false" ht="15" hidden="false" customHeight="true" outlineLevel="0" collapsed="false">
      <c r="A342" s="12" t="s">
        <v>88</v>
      </c>
      <c r="B342" s="12" t="s">
        <v>112</v>
      </c>
      <c r="C342" s="12" t="s">
        <v>197</v>
      </c>
      <c r="D342" s="12" t="s">
        <v>261</v>
      </c>
      <c r="E342" s="12"/>
      <c r="F342" s="12" t="s">
        <v>221</v>
      </c>
      <c r="G342" s="12" t="s">
        <v>156</v>
      </c>
      <c r="H342" s="12"/>
      <c r="I342" s="12"/>
      <c r="J342" s="12"/>
      <c r="K342" s="12"/>
    </row>
    <row r="343" customFormat="false" ht="15" hidden="false" customHeight="true" outlineLevel="0" collapsed="false">
      <c r="A343" s="12" t="s">
        <v>88</v>
      </c>
      <c r="B343" s="12" t="s">
        <v>112</v>
      </c>
      <c r="C343" s="12" t="s">
        <v>197</v>
      </c>
      <c r="D343" s="12" t="s">
        <v>244</v>
      </c>
      <c r="E343" s="12"/>
      <c r="F343" s="12" t="s">
        <v>169</v>
      </c>
      <c r="G343" s="12" t="s">
        <v>156</v>
      </c>
      <c r="H343" s="12"/>
      <c r="I343" s="12"/>
      <c r="J343" s="12"/>
      <c r="K343" s="12"/>
    </row>
    <row r="344" customFormat="false" ht="15" hidden="false" customHeight="true" outlineLevel="0" collapsed="false">
      <c r="A344" s="12" t="s">
        <v>88</v>
      </c>
      <c r="B344" s="12" t="s">
        <v>112</v>
      </c>
      <c r="C344" s="12" t="s">
        <v>197</v>
      </c>
      <c r="D344" s="12" t="s">
        <v>225</v>
      </c>
      <c r="E344" s="12"/>
      <c r="F344" s="12" t="s">
        <v>173</v>
      </c>
      <c r="G344" s="12" t="s">
        <v>156</v>
      </c>
      <c r="H344" s="12"/>
      <c r="I344" s="12"/>
      <c r="J344" s="12"/>
      <c r="K344" s="12"/>
    </row>
    <row r="345" customFormat="false" ht="15" hidden="false" customHeight="true" outlineLevel="0" collapsed="false">
      <c r="A345" s="12" t="s">
        <v>88</v>
      </c>
      <c r="B345" s="12" t="s">
        <v>112</v>
      </c>
      <c r="C345" s="12" t="s">
        <v>197</v>
      </c>
      <c r="D345" s="12" t="s">
        <v>761</v>
      </c>
      <c r="E345" s="12"/>
      <c r="F345" s="12" t="s">
        <v>173</v>
      </c>
      <c r="G345" s="12" t="s">
        <v>156</v>
      </c>
      <c r="H345" s="12"/>
      <c r="I345" s="12"/>
      <c r="J345" s="12"/>
      <c r="K345" s="12"/>
    </row>
    <row r="346" customFormat="false" ht="15" hidden="false" customHeight="true" outlineLevel="0" collapsed="false">
      <c r="A346" s="12" t="s">
        <v>88</v>
      </c>
      <c r="B346" s="12" t="s">
        <v>112</v>
      </c>
      <c r="C346" s="12" t="s">
        <v>197</v>
      </c>
      <c r="D346" s="12" t="s">
        <v>195</v>
      </c>
      <c r="E346" s="12"/>
      <c r="F346" s="12" t="s">
        <v>169</v>
      </c>
      <c r="G346" s="12" t="s">
        <v>156</v>
      </c>
      <c r="H346" s="12"/>
      <c r="I346" s="12"/>
      <c r="J346" s="12"/>
      <c r="K346" s="12"/>
    </row>
    <row r="347" customFormat="false" ht="15" hidden="false" customHeight="true" outlineLevel="0" collapsed="false">
      <c r="A347" s="12" t="s">
        <v>88</v>
      </c>
      <c r="B347" s="12" t="s">
        <v>112</v>
      </c>
      <c r="C347" s="12" t="s">
        <v>197</v>
      </c>
      <c r="D347" s="12" t="s">
        <v>247</v>
      </c>
      <c r="E347" s="12"/>
      <c r="F347" s="12" t="s">
        <v>169</v>
      </c>
      <c r="G347" s="12" t="s">
        <v>156</v>
      </c>
      <c r="H347" s="12"/>
      <c r="I347" s="12"/>
      <c r="J347" s="12"/>
      <c r="K347" s="12"/>
    </row>
    <row r="348" customFormat="false" ht="15" hidden="false" customHeight="true" outlineLevel="0" collapsed="false">
      <c r="A348" s="12" t="s">
        <v>88</v>
      </c>
      <c r="B348" s="12" t="s">
        <v>112</v>
      </c>
      <c r="C348" s="12" t="s">
        <v>197</v>
      </c>
      <c r="D348" s="12" t="s">
        <v>762</v>
      </c>
      <c r="E348" s="12" t="s">
        <v>383</v>
      </c>
      <c r="F348" s="12" t="s">
        <v>199</v>
      </c>
      <c r="G348" s="12" t="s">
        <v>200</v>
      </c>
      <c r="H348" s="12"/>
      <c r="I348" s="12"/>
      <c r="J348" s="12"/>
      <c r="K348" s="12" t="s">
        <v>763</v>
      </c>
    </row>
    <row r="349" customFormat="false" ht="15" hidden="false" customHeight="true" outlineLevel="0" collapsed="false">
      <c r="A349" s="12" t="s">
        <v>88</v>
      </c>
      <c r="B349" s="12" t="s">
        <v>112</v>
      </c>
      <c r="C349" s="12" t="s">
        <v>197</v>
      </c>
      <c r="D349" s="12" t="s">
        <v>764</v>
      </c>
      <c r="E349" s="12"/>
      <c r="F349" s="12" t="s">
        <v>173</v>
      </c>
      <c r="G349" s="12" t="s">
        <v>200</v>
      </c>
      <c r="H349" s="12"/>
      <c r="I349" s="12"/>
      <c r="J349" s="12"/>
      <c r="K349" s="12" t="s">
        <v>765</v>
      </c>
    </row>
    <row r="350" customFormat="false" ht="15" hidden="false" customHeight="true" outlineLevel="0" collapsed="false">
      <c r="A350" s="12" t="s">
        <v>88</v>
      </c>
      <c r="B350" s="12" t="s">
        <v>112</v>
      </c>
      <c r="C350" s="12" t="s">
        <v>197</v>
      </c>
      <c r="D350" s="12" t="s">
        <v>251</v>
      </c>
      <c r="E350" s="12" t="s">
        <v>251</v>
      </c>
      <c r="F350" s="12" t="s">
        <v>169</v>
      </c>
      <c r="G350" s="12" t="s">
        <v>200</v>
      </c>
      <c r="H350" s="12"/>
      <c r="I350" s="12"/>
      <c r="J350" s="12"/>
      <c r="K350" s="12"/>
    </row>
    <row r="351" customFormat="false" ht="15" hidden="false" customHeight="true" outlineLevel="0" collapsed="false">
      <c r="A351" s="12" t="s">
        <v>88</v>
      </c>
      <c r="B351" s="12" t="s">
        <v>112</v>
      </c>
      <c r="C351" s="12" t="s">
        <v>197</v>
      </c>
      <c r="D351" s="12" t="s">
        <v>766</v>
      </c>
      <c r="E351" s="12" t="s">
        <v>308</v>
      </c>
      <c r="F351" s="12" t="s">
        <v>199</v>
      </c>
      <c r="G351" s="12" t="s">
        <v>200</v>
      </c>
      <c r="H351" s="12"/>
      <c r="I351" s="12"/>
      <c r="J351" s="12"/>
      <c r="K351" s="12"/>
    </row>
    <row r="352" customFormat="false" ht="15" hidden="false" customHeight="true" outlineLevel="0" collapsed="false">
      <c r="A352" s="12" t="s">
        <v>88</v>
      </c>
      <c r="B352" s="12" t="s">
        <v>112</v>
      </c>
      <c r="C352" s="12" t="s">
        <v>197</v>
      </c>
      <c r="D352" s="12" t="s">
        <v>381</v>
      </c>
      <c r="E352" s="12"/>
      <c r="F352" s="12" t="s">
        <v>169</v>
      </c>
      <c r="G352" s="12" t="s">
        <v>200</v>
      </c>
      <c r="H352" s="12"/>
      <c r="I352" s="12"/>
      <c r="J352" s="12"/>
      <c r="K352" s="12"/>
    </row>
    <row r="353" customFormat="false" ht="15" hidden="false" customHeight="true" outlineLevel="0" collapsed="false">
      <c r="A353" s="12" t="s">
        <v>91</v>
      </c>
      <c r="B353" s="12" t="s">
        <v>106</v>
      </c>
      <c r="C353" s="12" t="s">
        <v>153</v>
      </c>
      <c r="D353" s="12" t="s">
        <v>767</v>
      </c>
      <c r="E353" s="12" t="s">
        <v>768</v>
      </c>
      <c r="F353" s="12" t="s">
        <v>46</v>
      </c>
      <c r="G353" s="12" t="s">
        <v>177</v>
      </c>
      <c r="H353" s="12" t="s">
        <v>769</v>
      </c>
      <c r="I353" s="12" t="s">
        <v>46</v>
      </c>
      <c r="J353" s="12" t="s">
        <v>770</v>
      </c>
      <c r="K353" s="12" t="s">
        <v>771</v>
      </c>
    </row>
    <row r="354" customFormat="false" ht="15" hidden="false" customHeight="true" outlineLevel="0" collapsed="false">
      <c r="A354" s="12" t="s">
        <v>91</v>
      </c>
      <c r="B354" s="12" t="s">
        <v>106</v>
      </c>
      <c r="C354" s="12" t="s">
        <v>158</v>
      </c>
      <c r="D354" s="12" t="s">
        <v>772</v>
      </c>
      <c r="E354" s="12" t="s">
        <v>773</v>
      </c>
      <c r="F354" s="12" t="s">
        <v>173</v>
      </c>
      <c r="G354" s="12" t="s">
        <v>177</v>
      </c>
      <c r="H354" s="12"/>
      <c r="I354" s="12"/>
      <c r="J354" s="12"/>
      <c r="K354" s="12" t="s">
        <v>774</v>
      </c>
    </row>
    <row r="355" customFormat="false" ht="15" hidden="false" customHeight="true" outlineLevel="0" collapsed="false">
      <c r="A355" s="12" t="s">
        <v>91</v>
      </c>
      <c r="B355" s="12" t="s">
        <v>106</v>
      </c>
      <c r="C355" s="12" t="s">
        <v>161</v>
      </c>
      <c r="D355" s="12" t="s">
        <v>775</v>
      </c>
      <c r="E355" s="12" t="s">
        <v>776</v>
      </c>
      <c r="F355" s="12" t="s">
        <v>173</v>
      </c>
      <c r="G355" s="12" t="s">
        <v>177</v>
      </c>
      <c r="H355" s="12"/>
      <c r="I355" s="12"/>
      <c r="J355" s="12"/>
      <c r="K355" s="12" t="s">
        <v>777</v>
      </c>
    </row>
    <row r="356" customFormat="false" ht="15" hidden="false" customHeight="true" outlineLevel="0" collapsed="false">
      <c r="A356" s="12" t="s">
        <v>91</v>
      </c>
      <c r="B356" s="12" t="s">
        <v>106</v>
      </c>
      <c r="C356" s="12" t="s">
        <v>163</v>
      </c>
      <c r="D356" s="12" t="s">
        <v>778</v>
      </c>
      <c r="E356" s="12" t="s">
        <v>779</v>
      </c>
      <c r="F356" s="12" t="s">
        <v>173</v>
      </c>
      <c r="G356" s="12" t="s">
        <v>177</v>
      </c>
      <c r="H356" s="12"/>
      <c r="I356" s="12"/>
      <c r="J356" s="12"/>
      <c r="K356" s="12" t="s">
        <v>780</v>
      </c>
    </row>
    <row r="357" customFormat="false" ht="15" hidden="false" customHeight="true" outlineLevel="0" collapsed="false">
      <c r="A357" s="12" t="s">
        <v>91</v>
      </c>
      <c r="B357" s="12" t="s">
        <v>106</v>
      </c>
      <c r="C357" s="12" t="s">
        <v>165</v>
      </c>
      <c r="D357" s="12" t="s">
        <v>781</v>
      </c>
      <c r="E357" s="12" t="s">
        <v>782</v>
      </c>
      <c r="F357" s="12" t="s">
        <v>173</v>
      </c>
      <c r="G357" s="12" t="s">
        <v>177</v>
      </c>
      <c r="H357" s="12"/>
      <c r="I357" s="12"/>
      <c r="J357" s="12"/>
      <c r="K357" s="12" t="s">
        <v>783</v>
      </c>
    </row>
    <row r="358" customFormat="false" ht="15" hidden="false" customHeight="true" outlineLevel="0" collapsed="false">
      <c r="A358" s="12" t="s">
        <v>91</v>
      </c>
      <c r="B358" s="12" t="s">
        <v>106</v>
      </c>
      <c r="C358" s="12" t="s">
        <v>167</v>
      </c>
      <c r="D358" s="12" t="s">
        <v>287</v>
      </c>
      <c r="E358" s="12" t="s">
        <v>784</v>
      </c>
      <c r="F358" s="12" t="s">
        <v>173</v>
      </c>
      <c r="G358" s="12" t="s">
        <v>177</v>
      </c>
      <c r="H358" s="12"/>
      <c r="I358" s="12"/>
      <c r="J358" s="12"/>
      <c r="K358" s="12" t="s">
        <v>785</v>
      </c>
    </row>
    <row r="359" customFormat="false" ht="15" hidden="false" customHeight="true" outlineLevel="0" collapsed="false">
      <c r="A359" s="12" t="s">
        <v>91</v>
      </c>
      <c r="B359" s="12" t="s">
        <v>106</v>
      </c>
      <c r="C359" s="12" t="s">
        <v>171</v>
      </c>
      <c r="D359" s="12" t="s">
        <v>225</v>
      </c>
      <c r="E359" s="12" t="s">
        <v>786</v>
      </c>
      <c r="F359" s="12" t="s">
        <v>173</v>
      </c>
      <c r="G359" s="12" t="s">
        <v>177</v>
      </c>
      <c r="H359" s="12"/>
      <c r="I359" s="12"/>
      <c r="J359" s="12"/>
      <c r="K359" s="12" t="s">
        <v>787</v>
      </c>
    </row>
    <row r="360" customFormat="false" ht="15" hidden="false" customHeight="true" outlineLevel="0" collapsed="false">
      <c r="A360" s="12" t="s">
        <v>91</v>
      </c>
      <c r="B360" s="12" t="s">
        <v>106</v>
      </c>
      <c r="C360" s="12" t="s">
        <v>174</v>
      </c>
      <c r="D360" s="12" t="s">
        <v>788</v>
      </c>
      <c r="E360" s="12" t="s">
        <v>789</v>
      </c>
      <c r="F360" s="12" t="s">
        <v>169</v>
      </c>
      <c r="G360" s="12" t="s">
        <v>177</v>
      </c>
      <c r="H360" s="12"/>
      <c r="I360" s="12"/>
      <c r="J360" s="12"/>
      <c r="K360" s="12" t="s">
        <v>790</v>
      </c>
    </row>
    <row r="361" customFormat="false" ht="15" hidden="false" customHeight="true" outlineLevel="0" collapsed="false">
      <c r="A361" s="12" t="s">
        <v>91</v>
      </c>
      <c r="B361" s="12" t="s">
        <v>106</v>
      </c>
      <c r="C361" s="12" t="s">
        <v>179</v>
      </c>
      <c r="D361" s="12" t="s">
        <v>717</v>
      </c>
      <c r="E361" s="12"/>
      <c r="F361" s="12" t="s">
        <v>155</v>
      </c>
      <c r="G361" s="12" t="s">
        <v>156</v>
      </c>
      <c r="H361" s="12"/>
      <c r="I361" s="12"/>
      <c r="J361" s="12"/>
      <c r="K361" s="12" t="s">
        <v>791</v>
      </c>
    </row>
    <row r="362" customFormat="false" ht="15" hidden="false" customHeight="true" outlineLevel="0" collapsed="false">
      <c r="A362" s="12" t="s">
        <v>91</v>
      </c>
      <c r="B362" s="12" t="s">
        <v>106</v>
      </c>
      <c r="C362" s="12" t="s">
        <v>197</v>
      </c>
      <c r="D362" s="12" t="s">
        <v>238</v>
      </c>
      <c r="E362" s="12" t="s">
        <v>220</v>
      </c>
      <c r="F362" s="12" t="s">
        <v>221</v>
      </c>
      <c r="G362" s="12" t="s">
        <v>177</v>
      </c>
      <c r="H362" s="12"/>
      <c r="I362" s="12"/>
      <c r="J362" s="12"/>
      <c r="K362" s="12"/>
    </row>
    <row r="363" customFormat="false" ht="15" hidden="false" customHeight="true" outlineLevel="0" collapsed="false">
      <c r="A363" s="12" t="s">
        <v>91</v>
      </c>
      <c r="B363" s="12" t="s">
        <v>106</v>
      </c>
      <c r="C363" s="12" t="s">
        <v>197</v>
      </c>
      <c r="D363" s="12" t="s">
        <v>792</v>
      </c>
      <c r="E363" s="12"/>
      <c r="F363" s="12" t="s">
        <v>221</v>
      </c>
      <c r="G363" s="12" t="s">
        <v>156</v>
      </c>
      <c r="H363" s="12"/>
      <c r="I363" s="12"/>
      <c r="J363" s="12"/>
      <c r="K363" s="12" t="s">
        <v>793</v>
      </c>
    </row>
    <row r="364" customFormat="false" ht="15" hidden="false" customHeight="true" outlineLevel="0" collapsed="false">
      <c r="A364" s="12" t="s">
        <v>91</v>
      </c>
      <c r="B364" s="12" t="s">
        <v>106</v>
      </c>
      <c r="C364" s="12" t="s">
        <v>197</v>
      </c>
      <c r="D364" s="12" t="s">
        <v>211</v>
      </c>
      <c r="E364" s="12"/>
      <c r="F364" s="12" t="s">
        <v>155</v>
      </c>
      <c r="G364" s="12" t="s">
        <v>156</v>
      </c>
      <c r="H364" s="12"/>
      <c r="I364" s="12"/>
      <c r="J364" s="12"/>
      <c r="K364" s="12"/>
    </row>
    <row r="365" customFormat="false" ht="15" hidden="false" customHeight="true" outlineLevel="0" collapsed="false">
      <c r="A365" s="12" t="s">
        <v>91</v>
      </c>
      <c r="B365" s="12" t="s">
        <v>110</v>
      </c>
      <c r="C365" s="12" t="s">
        <v>153</v>
      </c>
      <c r="D365" s="12" t="s">
        <v>225</v>
      </c>
      <c r="E365" s="12" t="s">
        <v>233</v>
      </c>
      <c r="F365" s="12" t="s">
        <v>173</v>
      </c>
      <c r="G365" s="12" t="s">
        <v>177</v>
      </c>
      <c r="H365" s="12"/>
      <c r="I365" s="12"/>
      <c r="J365" s="12"/>
      <c r="K365" s="12" t="s">
        <v>794</v>
      </c>
    </row>
    <row r="366" customFormat="false" ht="15" hidden="false" customHeight="true" outlineLevel="0" collapsed="false">
      <c r="A366" s="12" t="s">
        <v>91</v>
      </c>
      <c r="B366" s="12" t="s">
        <v>110</v>
      </c>
      <c r="C366" s="12" t="s">
        <v>158</v>
      </c>
      <c r="D366" s="12" t="s">
        <v>795</v>
      </c>
      <c r="E366" s="12" t="s">
        <v>274</v>
      </c>
      <c r="F366" s="12" t="s">
        <v>173</v>
      </c>
      <c r="G366" s="12" t="s">
        <v>177</v>
      </c>
      <c r="H366" s="12"/>
      <c r="I366" s="12"/>
      <c r="J366" s="12"/>
      <c r="K366" s="12" t="s">
        <v>796</v>
      </c>
    </row>
    <row r="367" customFormat="false" ht="15" hidden="false" customHeight="true" outlineLevel="0" collapsed="false">
      <c r="A367" s="12" t="s">
        <v>91</v>
      </c>
      <c r="B367" s="12" t="s">
        <v>110</v>
      </c>
      <c r="C367" s="12" t="s">
        <v>161</v>
      </c>
      <c r="D367" s="12" t="s">
        <v>797</v>
      </c>
      <c r="E367" s="12" t="s">
        <v>798</v>
      </c>
      <c r="F367" s="12" t="s">
        <v>173</v>
      </c>
      <c r="G367" s="12" t="s">
        <v>177</v>
      </c>
      <c r="H367" s="12" t="s">
        <v>799</v>
      </c>
      <c r="I367" s="12" t="s">
        <v>46</v>
      </c>
      <c r="J367" s="12" t="s">
        <v>798</v>
      </c>
      <c r="K367" s="12" t="s">
        <v>800</v>
      </c>
    </row>
    <row r="368" customFormat="false" ht="15" hidden="false" customHeight="true" outlineLevel="0" collapsed="false">
      <c r="A368" s="12" t="s">
        <v>91</v>
      </c>
      <c r="B368" s="12" t="s">
        <v>110</v>
      </c>
      <c r="C368" s="12" t="s">
        <v>163</v>
      </c>
      <c r="D368" s="12" t="s">
        <v>801</v>
      </c>
      <c r="E368" s="12" t="s">
        <v>802</v>
      </c>
      <c r="F368" s="12" t="s">
        <v>169</v>
      </c>
      <c r="G368" s="12" t="s">
        <v>177</v>
      </c>
      <c r="H368" s="12"/>
      <c r="I368" s="12"/>
      <c r="J368" s="12"/>
      <c r="K368" s="12" t="s">
        <v>803</v>
      </c>
    </row>
    <row r="369" customFormat="false" ht="15" hidden="false" customHeight="true" outlineLevel="0" collapsed="false">
      <c r="A369" s="12" t="s">
        <v>91</v>
      </c>
      <c r="B369" s="12" t="s">
        <v>110</v>
      </c>
      <c r="C369" s="12" t="s">
        <v>165</v>
      </c>
      <c r="D369" s="12" t="s">
        <v>804</v>
      </c>
      <c r="E369" s="12" t="s">
        <v>805</v>
      </c>
      <c r="F369" s="12" t="s">
        <v>173</v>
      </c>
      <c r="G369" s="12" t="s">
        <v>177</v>
      </c>
      <c r="H369" s="12"/>
      <c r="I369" s="12"/>
      <c r="J369" s="12"/>
      <c r="K369" s="12"/>
    </row>
    <row r="370" customFormat="false" ht="15" hidden="false" customHeight="true" outlineLevel="0" collapsed="false">
      <c r="A370" s="12" t="s">
        <v>91</v>
      </c>
      <c r="B370" s="12" t="s">
        <v>110</v>
      </c>
      <c r="C370" s="12" t="s">
        <v>197</v>
      </c>
      <c r="D370" s="12" t="s">
        <v>806</v>
      </c>
      <c r="E370" s="12" t="s">
        <v>807</v>
      </c>
      <c r="F370" s="12" t="s">
        <v>46</v>
      </c>
      <c r="G370" s="12" t="s">
        <v>177</v>
      </c>
      <c r="H370" s="12" t="s">
        <v>808</v>
      </c>
      <c r="I370" s="12" t="s">
        <v>46</v>
      </c>
      <c r="J370" s="12" t="s">
        <v>770</v>
      </c>
      <c r="K370" s="12" t="s">
        <v>457</v>
      </c>
    </row>
    <row r="371" customFormat="false" ht="15" hidden="false" customHeight="true" outlineLevel="0" collapsed="false">
      <c r="A371" s="12" t="s">
        <v>91</v>
      </c>
      <c r="B371" s="12" t="s">
        <v>110</v>
      </c>
      <c r="C371" s="12" t="s">
        <v>197</v>
      </c>
      <c r="D371" s="12" t="s">
        <v>809</v>
      </c>
      <c r="E371" s="12" t="s">
        <v>810</v>
      </c>
      <c r="F371" s="12" t="s">
        <v>46</v>
      </c>
      <c r="G371" s="12" t="s">
        <v>177</v>
      </c>
      <c r="H371" s="12"/>
      <c r="I371" s="12"/>
      <c r="J371" s="12"/>
      <c r="K371" s="12" t="s">
        <v>811</v>
      </c>
    </row>
    <row r="372" customFormat="false" ht="15" hidden="false" customHeight="true" outlineLevel="0" collapsed="false">
      <c r="A372" s="12" t="s">
        <v>91</v>
      </c>
      <c r="B372" s="12" t="s">
        <v>110</v>
      </c>
      <c r="C372" s="12" t="s">
        <v>197</v>
      </c>
      <c r="D372" s="12" t="s">
        <v>812</v>
      </c>
      <c r="E372" s="12"/>
      <c r="F372" s="12" t="s">
        <v>169</v>
      </c>
      <c r="G372" s="12" t="s">
        <v>156</v>
      </c>
      <c r="H372" s="12"/>
      <c r="I372" s="12"/>
      <c r="J372" s="12"/>
      <c r="K372" s="12" t="s">
        <v>813</v>
      </c>
    </row>
    <row r="373" customFormat="false" ht="15" hidden="false" customHeight="true" outlineLevel="0" collapsed="false">
      <c r="A373" s="12" t="s">
        <v>91</v>
      </c>
      <c r="B373" s="12" t="s">
        <v>110</v>
      </c>
      <c r="C373" s="12" t="s">
        <v>197</v>
      </c>
      <c r="D373" s="12" t="s">
        <v>814</v>
      </c>
      <c r="E373" s="12"/>
      <c r="F373" s="12" t="s">
        <v>169</v>
      </c>
      <c r="G373" s="12" t="s">
        <v>156</v>
      </c>
      <c r="H373" s="12"/>
      <c r="I373" s="12"/>
      <c r="J373" s="12"/>
      <c r="K373" s="12"/>
    </row>
    <row r="374" customFormat="false" ht="15" hidden="false" customHeight="true" outlineLevel="0" collapsed="false">
      <c r="A374" s="12" t="s">
        <v>91</v>
      </c>
      <c r="B374" s="12" t="s">
        <v>110</v>
      </c>
      <c r="C374" s="12" t="s">
        <v>197</v>
      </c>
      <c r="D374" s="12" t="s">
        <v>778</v>
      </c>
      <c r="E374" s="12" t="s">
        <v>779</v>
      </c>
      <c r="F374" s="12" t="s">
        <v>173</v>
      </c>
      <c r="G374" s="12" t="s">
        <v>200</v>
      </c>
      <c r="H374" s="12"/>
      <c r="I374" s="12"/>
      <c r="J374" s="12"/>
      <c r="K374" s="12" t="s">
        <v>815</v>
      </c>
    </row>
    <row r="375" customFormat="false" ht="15" hidden="false" customHeight="true" outlineLevel="0" collapsed="false">
      <c r="A375" s="12" t="s">
        <v>91</v>
      </c>
      <c r="B375" s="12" t="s">
        <v>112</v>
      </c>
      <c r="C375" s="12" t="s">
        <v>153</v>
      </c>
      <c r="D375" s="12" t="s">
        <v>775</v>
      </c>
      <c r="E375" s="12" t="s">
        <v>776</v>
      </c>
      <c r="F375" s="12" t="s">
        <v>173</v>
      </c>
      <c r="G375" s="12" t="s">
        <v>177</v>
      </c>
      <c r="H375" s="12"/>
      <c r="I375" s="12"/>
      <c r="J375" s="12"/>
      <c r="K375" s="12" t="s">
        <v>816</v>
      </c>
    </row>
    <row r="376" customFormat="false" ht="15" hidden="false" customHeight="true" outlineLevel="0" collapsed="false">
      <c r="A376" s="12" t="s">
        <v>91</v>
      </c>
      <c r="B376" s="12" t="s">
        <v>112</v>
      </c>
      <c r="C376" s="12" t="s">
        <v>158</v>
      </c>
      <c r="D376" s="12" t="s">
        <v>225</v>
      </c>
      <c r="E376" s="12" t="s">
        <v>233</v>
      </c>
      <c r="F376" s="12" t="s">
        <v>173</v>
      </c>
      <c r="G376" s="12" t="s">
        <v>177</v>
      </c>
      <c r="H376" s="12"/>
      <c r="I376" s="12"/>
      <c r="J376" s="12"/>
      <c r="K376" s="12" t="s">
        <v>817</v>
      </c>
    </row>
    <row r="377" customFormat="false" ht="15" hidden="false" customHeight="true" outlineLevel="0" collapsed="false">
      <c r="A377" s="12" t="s">
        <v>91</v>
      </c>
      <c r="B377" s="12" t="s">
        <v>112</v>
      </c>
      <c r="C377" s="12" t="s">
        <v>161</v>
      </c>
      <c r="D377" s="12" t="s">
        <v>772</v>
      </c>
      <c r="E377" s="12" t="s">
        <v>773</v>
      </c>
      <c r="F377" s="12" t="s">
        <v>173</v>
      </c>
      <c r="G377" s="12" t="s">
        <v>177</v>
      </c>
      <c r="H377" s="12"/>
      <c r="I377" s="12"/>
      <c r="J377" s="12"/>
      <c r="K377" s="12" t="s">
        <v>818</v>
      </c>
    </row>
    <row r="378" customFormat="false" ht="15" hidden="false" customHeight="true" outlineLevel="0" collapsed="false">
      <c r="A378" s="12" t="s">
        <v>91</v>
      </c>
      <c r="B378" s="12" t="s">
        <v>112</v>
      </c>
      <c r="C378" s="12" t="s">
        <v>163</v>
      </c>
      <c r="D378" s="12" t="s">
        <v>797</v>
      </c>
      <c r="E378" s="12"/>
      <c r="F378" s="12" t="s">
        <v>173</v>
      </c>
      <c r="G378" s="12" t="s">
        <v>156</v>
      </c>
      <c r="H378" s="12"/>
      <c r="I378" s="12"/>
      <c r="J378" s="12"/>
      <c r="K378" s="12" t="s">
        <v>819</v>
      </c>
    </row>
    <row r="379" customFormat="false" ht="15" hidden="false" customHeight="true" outlineLevel="0" collapsed="false">
      <c r="A379" s="12" t="s">
        <v>91</v>
      </c>
      <c r="B379" s="12" t="s">
        <v>112</v>
      </c>
      <c r="C379" s="12"/>
      <c r="D379" s="12" t="s">
        <v>820</v>
      </c>
      <c r="E379" s="12"/>
      <c r="F379" s="12" t="s">
        <v>46</v>
      </c>
      <c r="G379" s="12" t="s">
        <v>156</v>
      </c>
      <c r="H379" s="12"/>
      <c r="I379" s="12"/>
      <c r="J379" s="12"/>
      <c r="K379" s="12" t="s">
        <v>821</v>
      </c>
    </row>
    <row r="380" customFormat="false" ht="15" hidden="false" customHeight="true" outlineLevel="0" collapsed="false">
      <c r="A380" s="12" t="s">
        <v>91</v>
      </c>
      <c r="B380" s="12" t="s">
        <v>112</v>
      </c>
      <c r="C380" s="12"/>
      <c r="D380" s="12" t="s">
        <v>822</v>
      </c>
      <c r="E380" s="12"/>
      <c r="F380" s="12" t="s">
        <v>46</v>
      </c>
      <c r="G380" s="12" t="s">
        <v>156</v>
      </c>
      <c r="H380" s="12"/>
      <c r="I380" s="12"/>
      <c r="J380" s="12"/>
      <c r="K380" s="12" t="s">
        <v>823</v>
      </c>
    </row>
    <row r="381" customFormat="false" ht="15" hidden="false" customHeight="true" outlineLevel="0" collapsed="false">
      <c r="A381" s="12" t="s">
        <v>91</v>
      </c>
      <c r="B381" s="12" t="s">
        <v>112</v>
      </c>
      <c r="C381" s="12"/>
      <c r="D381" s="12" t="s">
        <v>824</v>
      </c>
      <c r="E381" s="12" t="s">
        <v>825</v>
      </c>
      <c r="F381" s="12" t="s">
        <v>46</v>
      </c>
      <c r="G381" s="12" t="s">
        <v>826</v>
      </c>
      <c r="H381" s="12"/>
      <c r="I381" s="12"/>
      <c r="J381" s="12"/>
      <c r="K381" s="12" t="s">
        <v>827</v>
      </c>
    </row>
    <row r="382" customFormat="false" ht="15" hidden="false" customHeight="true" outlineLevel="0" collapsed="false">
      <c r="A382" s="12" t="s">
        <v>91</v>
      </c>
      <c r="B382" s="12" t="s">
        <v>112</v>
      </c>
      <c r="C382" s="12"/>
      <c r="D382" s="12" t="s">
        <v>828</v>
      </c>
      <c r="E382" s="12" t="s">
        <v>825</v>
      </c>
      <c r="F382" s="12" t="s">
        <v>46</v>
      </c>
      <c r="G382" s="12" t="s">
        <v>200</v>
      </c>
      <c r="H382" s="12"/>
      <c r="I382" s="12"/>
      <c r="J382" s="12"/>
      <c r="K382" s="12" t="s">
        <v>829</v>
      </c>
    </row>
    <row r="383" customFormat="false" ht="15" hidden="false" customHeight="true" outlineLevel="0" collapsed="false">
      <c r="A383" s="12" t="s">
        <v>91</v>
      </c>
      <c r="B383" s="12" t="s">
        <v>112</v>
      </c>
      <c r="C383" s="12"/>
      <c r="D383" s="12" t="s">
        <v>830</v>
      </c>
      <c r="E383" s="12" t="s">
        <v>831</v>
      </c>
      <c r="F383" s="12" t="s">
        <v>46</v>
      </c>
      <c r="G383" s="12" t="s">
        <v>200</v>
      </c>
      <c r="H383" s="12"/>
      <c r="I383" s="12"/>
      <c r="J383" s="12"/>
      <c r="K383" s="12" t="s">
        <v>832</v>
      </c>
    </row>
    <row r="384" customFormat="false" ht="15" hidden="false" customHeight="true" outlineLevel="0" collapsed="false">
      <c r="A384" s="12" t="s">
        <v>91</v>
      </c>
      <c r="B384" s="12" t="s">
        <v>112</v>
      </c>
      <c r="C384" s="12"/>
      <c r="D384" s="12" t="s">
        <v>833</v>
      </c>
      <c r="E384" s="12" t="s">
        <v>834</v>
      </c>
      <c r="F384" s="12" t="s">
        <v>199</v>
      </c>
      <c r="G384" s="12" t="s">
        <v>200</v>
      </c>
      <c r="H384" s="12"/>
      <c r="I384" s="12"/>
      <c r="J384" s="12"/>
      <c r="K384" s="12" t="s">
        <v>835</v>
      </c>
    </row>
    <row r="385" customFormat="false" ht="15" hidden="false" customHeight="true" outlineLevel="0" collapsed="false">
      <c r="A385" s="12" t="s">
        <v>91</v>
      </c>
      <c r="B385" s="12" t="s">
        <v>112</v>
      </c>
      <c r="C385" s="12"/>
      <c r="D385" s="12" t="s">
        <v>836</v>
      </c>
      <c r="E385" s="12" t="s">
        <v>836</v>
      </c>
      <c r="F385" s="12" t="s">
        <v>46</v>
      </c>
      <c r="G385" s="12" t="s">
        <v>200</v>
      </c>
      <c r="H385" s="12"/>
      <c r="I385" s="12"/>
      <c r="J385" s="12"/>
      <c r="K385" s="12" t="s">
        <v>837</v>
      </c>
    </row>
    <row r="386" customFormat="false" ht="15" hidden="false" customHeight="true" outlineLevel="0" collapsed="false">
      <c r="A386" s="12" t="s">
        <v>91</v>
      </c>
      <c r="B386" s="12" t="s">
        <v>112</v>
      </c>
      <c r="C386" s="12"/>
      <c r="D386" s="12" t="s">
        <v>838</v>
      </c>
      <c r="E386" s="12" t="s">
        <v>839</v>
      </c>
      <c r="F386" s="12" t="s">
        <v>169</v>
      </c>
      <c r="G386" s="12" t="s">
        <v>200</v>
      </c>
      <c r="H386" s="12"/>
      <c r="I386" s="12"/>
      <c r="J386" s="12"/>
      <c r="K386" s="12" t="s">
        <v>840</v>
      </c>
    </row>
    <row r="387" customFormat="false" ht="15" hidden="false" customHeight="true" outlineLevel="0" collapsed="false">
      <c r="A387" s="12" t="s">
        <v>94</v>
      </c>
      <c r="B387" s="12" t="s">
        <v>106</v>
      </c>
      <c r="C387" s="12" t="s">
        <v>153</v>
      </c>
      <c r="D387" s="12" t="s">
        <v>841</v>
      </c>
      <c r="E387" s="12" t="s">
        <v>726</v>
      </c>
      <c r="F387" s="12" t="s">
        <v>169</v>
      </c>
      <c r="G387" s="12" t="s">
        <v>177</v>
      </c>
      <c r="H387" s="12"/>
      <c r="I387" s="12"/>
      <c r="J387" s="12"/>
      <c r="K387" s="12" t="s">
        <v>842</v>
      </c>
    </row>
    <row r="388" customFormat="false" ht="15" hidden="false" customHeight="true" outlineLevel="0" collapsed="false">
      <c r="A388" s="12" t="s">
        <v>94</v>
      </c>
      <c r="B388" s="12" t="s">
        <v>106</v>
      </c>
      <c r="C388" s="12"/>
      <c r="D388" s="12" t="s">
        <v>208</v>
      </c>
      <c r="E388" s="12"/>
      <c r="F388" s="12" t="s">
        <v>155</v>
      </c>
      <c r="G388" s="12" t="s">
        <v>156</v>
      </c>
      <c r="H388" s="12"/>
      <c r="I388" s="12"/>
      <c r="J388" s="12"/>
      <c r="K388" s="12" t="s">
        <v>843</v>
      </c>
    </row>
    <row r="389" customFormat="false" ht="15" hidden="false" customHeight="true" outlineLevel="0" collapsed="false">
      <c r="A389" s="12" t="s">
        <v>94</v>
      </c>
      <c r="B389" s="12" t="s">
        <v>106</v>
      </c>
      <c r="C389" s="12" t="s">
        <v>158</v>
      </c>
      <c r="D389" s="12" t="s">
        <v>844</v>
      </c>
      <c r="E389" s="12" t="s">
        <v>756</v>
      </c>
      <c r="F389" s="12" t="s">
        <v>169</v>
      </c>
      <c r="G389" s="12" t="s">
        <v>177</v>
      </c>
      <c r="H389" s="12"/>
      <c r="I389" s="12"/>
      <c r="J389" s="12"/>
      <c r="K389" s="12" t="s">
        <v>845</v>
      </c>
    </row>
    <row r="390" customFormat="false" ht="15" hidden="false" customHeight="true" outlineLevel="0" collapsed="false">
      <c r="A390" s="12" t="s">
        <v>94</v>
      </c>
      <c r="B390" s="12" t="s">
        <v>106</v>
      </c>
      <c r="C390" s="12" t="s">
        <v>161</v>
      </c>
      <c r="D390" s="12" t="s">
        <v>846</v>
      </c>
      <c r="E390" s="12" t="s">
        <v>253</v>
      </c>
      <c r="F390" s="12" t="s">
        <v>169</v>
      </c>
      <c r="G390" s="12" t="s">
        <v>177</v>
      </c>
      <c r="H390" s="12"/>
      <c r="I390" s="12"/>
      <c r="J390" s="12"/>
      <c r="K390" s="12" t="s">
        <v>847</v>
      </c>
    </row>
    <row r="391" customFormat="false" ht="15" hidden="false" customHeight="true" outlineLevel="0" collapsed="false">
      <c r="A391" s="12" t="s">
        <v>94</v>
      </c>
      <c r="B391" s="12" t="s">
        <v>106</v>
      </c>
      <c r="C391" s="12" t="s">
        <v>163</v>
      </c>
      <c r="D391" s="12" t="s">
        <v>848</v>
      </c>
      <c r="E391" s="12" t="s">
        <v>849</v>
      </c>
      <c r="F391" s="12" t="s">
        <v>169</v>
      </c>
      <c r="G391" s="12" t="s">
        <v>177</v>
      </c>
      <c r="H391" s="12"/>
      <c r="I391" s="12"/>
      <c r="J391" s="12"/>
      <c r="K391" s="12" t="s">
        <v>850</v>
      </c>
    </row>
    <row r="392" customFormat="false" ht="15" hidden="false" customHeight="true" outlineLevel="0" collapsed="false">
      <c r="A392" s="12" t="s">
        <v>94</v>
      </c>
      <c r="B392" s="12" t="s">
        <v>106</v>
      </c>
      <c r="C392" s="12" t="s">
        <v>165</v>
      </c>
      <c r="D392" s="12" t="s">
        <v>851</v>
      </c>
      <c r="E392" s="12" t="s">
        <v>233</v>
      </c>
      <c r="F392" s="12" t="s">
        <v>173</v>
      </c>
      <c r="G392" s="12" t="s">
        <v>177</v>
      </c>
      <c r="H392" s="12"/>
      <c r="I392" s="12"/>
      <c r="J392" s="12"/>
      <c r="K392" s="12" t="s">
        <v>852</v>
      </c>
    </row>
    <row r="393" customFormat="false" ht="15" hidden="false" customHeight="true" outlineLevel="0" collapsed="false">
      <c r="A393" s="12" t="s">
        <v>94</v>
      </c>
      <c r="B393" s="12" t="s">
        <v>106</v>
      </c>
      <c r="C393" s="12"/>
      <c r="D393" s="12" t="s">
        <v>211</v>
      </c>
      <c r="E393" s="12"/>
      <c r="F393" s="12" t="s">
        <v>155</v>
      </c>
      <c r="G393" s="12" t="s">
        <v>156</v>
      </c>
      <c r="H393" s="12"/>
      <c r="I393" s="12"/>
      <c r="J393" s="12"/>
      <c r="K393" s="12" t="s">
        <v>853</v>
      </c>
    </row>
    <row r="394" customFormat="false" ht="15" hidden="false" customHeight="true" outlineLevel="0" collapsed="false">
      <c r="A394" s="12" t="s">
        <v>94</v>
      </c>
      <c r="B394" s="12" t="s">
        <v>106</v>
      </c>
      <c r="C394" s="12" t="s">
        <v>167</v>
      </c>
      <c r="D394" s="12" t="s">
        <v>854</v>
      </c>
      <c r="E394" s="12"/>
      <c r="F394" s="12" t="s">
        <v>169</v>
      </c>
      <c r="G394" s="12" t="s">
        <v>156</v>
      </c>
      <c r="H394" s="12"/>
      <c r="I394" s="12"/>
      <c r="J394" s="12"/>
      <c r="K394" s="12" t="s">
        <v>855</v>
      </c>
    </row>
    <row r="395" customFormat="false" ht="15" hidden="false" customHeight="true" outlineLevel="0" collapsed="false">
      <c r="A395" s="12" t="s">
        <v>94</v>
      </c>
      <c r="B395" s="12" t="s">
        <v>110</v>
      </c>
      <c r="C395" s="12" t="s">
        <v>153</v>
      </c>
      <c r="D395" s="12" t="s">
        <v>856</v>
      </c>
      <c r="E395" s="12"/>
      <c r="F395" s="12" t="s">
        <v>169</v>
      </c>
      <c r="G395" s="12" t="s">
        <v>156</v>
      </c>
      <c r="H395" s="12"/>
      <c r="I395" s="12"/>
      <c r="J395" s="12"/>
      <c r="K395" s="12" t="s">
        <v>857</v>
      </c>
    </row>
    <row r="396" customFormat="false" ht="15" hidden="false" customHeight="true" outlineLevel="0" collapsed="false">
      <c r="A396" s="12" t="s">
        <v>94</v>
      </c>
      <c r="B396" s="12" t="s">
        <v>110</v>
      </c>
      <c r="C396" s="12" t="s">
        <v>158</v>
      </c>
      <c r="D396" s="12" t="s">
        <v>282</v>
      </c>
      <c r="E396" s="12" t="s">
        <v>283</v>
      </c>
      <c r="F396" s="12" t="s">
        <v>169</v>
      </c>
      <c r="G396" s="12" t="s">
        <v>177</v>
      </c>
      <c r="H396" s="12"/>
      <c r="I396" s="12"/>
      <c r="J396" s="12"/>
      <c r="K396" s="12" t="s">
        <v>858</v>
      </c>
    </row>
    <row r="397" customFormat="false" ht="15" hidden="false" customHeight="true" outlineLevel="0" collapsed="false">
      <c r="A397" s="12" t="s">
        <v>94</v>
      </c>
      <c r="B397" s="12" t="s">
        <v>110</v>
      </c>
      <c r="C397" s="12" t="s">
        <v>161</v>
      </c>
      <c r="D397" s="12" t="s">
        <v>859</v>
      </c>
      <c r="E397" s="12"/>
      <c r="F397" s="12" t="s">
        <v>169</v>
      </c>
      <c r="G397" s="12" t="s">
        <v>826</v>
      </c>
      <c r="H397" s="12"/>
      <c r="I397" s="12"/>
      <c r="J397" s="12"/>
      <c r="K397" s="12" t="s">
        <v>860</v>
      </c>
    </row>
    <row r="398" customFormat="false" ht="15" hidden="false" customHeight="true" outlineLevel="0" collapsed="false">
      <c r="A398" s="12" t="s">
        <v>94</v>
      </c>
      <c r="B398" s="12" t="s">
        <v>110</v>
      </c>
      <c r="C398" s="12" t="s">
        <v>163</v>
      </c>
      <c r="D398" s="12" t="s">
        <v>405</v>
      </c>
      <c r="E398" s="12"/>
      <c r="F398" s="12" t="s">
        <v>169</v>
      </c>
      <c r="G398" s="12" t="s">
        <v>826</v>
      </c>
      <c r="H398" s="12"/>
      <c r="I398" s="12"/>
      <c r="J398" s="12"/>
      <c r="K398" s="12" t="s">
        <v>861</v>
      </c>
    </row>
    <row r="399" customFormat="false" ht="15" hidden="false" customHeight="true" outlineLevel="0" collapsed="false">
      <c r="A399" s="12" t="s">
        <v>94</v>
      </c>
      <c r="B399" s="12" t="s">
        <v>110</v>
      </c>
      <c r="C399" s="12" t="s">
        <v>165</v>
      </c>
      <c r="D399" s="12" t="s">
        <v>193</v>
      </c>
      <c r="E399" s="12"/>
      <c r="F399" s="12" t="s">
        <v>169</v>
      </c>
      <c r="G399" s="12" t="s">
        <v>826</v>
      </c>
      <c r="H399" s="12"/>
      <c r="I399" s="12"/>
      <c r="J399" s="12"/>
      <c r="K399" s="12" t="s">
        <v>862</v>
      </c>
    </row>
    <row r="400" customFormat="false" ht="15" hidden="false" customHeight="true" outlineLevel="0" collapsed="false">
      <c r="A400" s="12" t="s">
        <v>94</v>
      </c>
      <c r="B400" s="12" t="s">
        <v>110</v>
      </c>
      <c r="C400" s="12" t="s">
        <v>167</v>
      </c>
      <c r="D400" s="12" t="s">
        <v>863</v>
      </c>
      <c r="E400" s="12" t="s">
        <v>864</v>
      </c>
      <c r="F400" s="12" t="s">
        <v>169</v>
      </c>
      <c r="G400" s="12" t="s">
        <v>177</v>
      </c>
      <c r="H400" s="12"/>
      <c r="I400" s="12"/>
      <c r="J400" s="12"/>
      <c r="K400" s="12" t="s">
        <v>865</v>
      </c>
    </row>
    <row r="401" customFormat="false" ht="15" hidden="false" customHeight="true" outlineLevel="0" collapsed="false">
      <c r="A401" s="12" t="s">
        <v>94</v>
      </c>
      <c r="B401" s="12" t="s">
        <v>110</v>
      </c>
      <c r="C401" s="12" t="s">
        <v>171</v>
      </c>
      <c r="D401" s="12" t="s">
        <v>866</v>
      </c>
      <c r="E401" s="12"/>
      <c r="F401" s="12" t="s">
        <v>169</v>
      </c>
      <c r="G401" s="12" t="s">
        <v>826</v>
      </c>
      <c r="H401" s="12" t="s">
        <v>867</v>
      </c>
      <c r="I401" s="12" t="s">
        <v>46</v>
      </c>
      <c r="J401" s="12" t="s">
        <v>868</v>
      </c>
      <c r="K401" s="12" t="s">
        <v>869</v>
      </c>
    </row>
    <row r="402" customFormat="false" ht="15" hidden="false" customHeight="true" outlineLevel="0" collapsed="false">
      <c r="A402" s="12" t="s">
        <v>94</v>
      </c>
      <c r="B402" s="12" t="s">
        <v>110</v>
      </c>
      <c r="C402" s="12"/>
      <c r="D402" s="12" t="s">
        <v>208</v>
      </c>
      <c r="E402" s="12"/>
      <c r="F402" s="12" t="s">
        <v>155</v>
      </c>
      <c r="G402" s="12" t="s">
        <v>156</v>
      </c>
      <c r="H402" s="12"/>
      <c r="I402" s="12"/>
      <c r="J402" s="12"/>
      <c r="K402" s="12" t="s">
        <v>870</v>
      </c>
    </row>
    <row r="403" customFormat="false" ht="15" hidden="false" customHeight="true" outlineLevel="0" collapsed="false">
      <c r="A403" s="12" t="s">
        <v>94</v>
      </c>
      <c r="B403" s="12" t="s">
        <v>110</v>
      </c>
      <c r="C403" s="12"/>
      <c r="D403" s="12" t="s">
        <v>871</v>
      </c>
      <c r="E403" s="12"/>
      <c r="F403" s="12" t="s">
        <v>173</v>
      </c>
      <c r="G403" s="12" t="s">
        <v>826</v>
      </c>
      <c r="H403" s="12"/>
      <c r="I403" s="12"/>
      <c r="J403" s="12"/>
      <c r="K403" s="12" t="s">
        <v>872</v>
      </c>
    </row>
    <row r="404" customFormat="false" ht="15" hidden="false" customHeight="true" outlineLevel="0" collapsed="false">
      <c r="A404" s="12" t="s">
        <v>94</v>
      </c>
      <c r="B404" s="12" t="s">
        <v>110</v>
      </c>
      <c r="C404" s="12"/>
      <c r="D404" s="12" t="s">
        <v>873</v>
      </c>
      <c r="E404" s="12"/>
      <c r="F404" s="12" t="s">
        <v>169</v>
      </c>
      <c r="G404" s="12" t="s">
        <v>156</v>
      </c>
      <c r="H404" s="12" t="s">
        <v>874</v>
      </c>
      <c r="I404" s="12" t="s">
        <v>46</v>
      </c>
      <c r="J404" s="12" t="s">
        <v>875</v>
      </c>
      <c r="K404" s="12" t="s">
        <v>876</v>
      </c>
    </row>
    <row r="405" customFormat="false" ht="15" hidden="false" customHeight="true" outlineLevel="0" collapsed="false">
      <c r="A405" s="12" t="s">
        <v>94</v>
      </c>
      <c r="B405" s="12" t="s">
        <v>110</v>
      </c>
      <c r="C405" s="12"/>
      <c r="D405" s="12" t="s">
        <v>651</v>
      </c>
      <c r="E405" s="12" t="s">
        <v>651</v>
      </c>
      <c r="F405" s="12" t="s">
        <v>173</v>
      </c>
      <c r="G405" s="12" t="s">
        <v>200</v>
      </c>
      <c r="H405" s="12"/>
      <c r="I405" s="12"/>
      <c r="J405" s="12"/>
      <c r="K405" s="12" t="s">
        <v>877</v>
      </c>
    </row>
    <row r="406" customFormat="false" ht="15" hidden="false" customHeight="true" outlineLevel="0" collapsed="false">
      <c r="A406" s="12" t="s">
        <v>94</v>
      </c>
      <c r="B406" s="12" t="s">
        <v>110</v>
      </c>
      <c r="C406" s="12"/>
      <c r="D406" s="12" t="s">
        <v>878</v>
      </c>
      <c r="E406" s="12" t="s">
        <v>875</v>
      </c>
      <c r="F406" s="12" t="s">
        <v>199</v>
      </c>
      <c r="G406" s="12" t="s">
        <v>200</v>
      </c>
      <c r="H406" s="12"/>
      <c r="I406" s="12"/>
      <c r="J406" s="12"/>
      <c r="K406" s="12"/>
    </row>
    <row r="407" customFormat="false" ht="15" hidden="false" customHeight="true" outlineLevel="0" collapsed="false">
      <c r="A407" s="12" t="s">
        <v>94</v>
      </c>
      <c r="B407" s="12" t="s">
        <v>110</v>
      </c>
      <c r="C407" s="12"/>
      <c r="D407" s="12" t="s">
        <v>879</v>
      </c>
      <c r="E407" s="12" t="s">
        <v>880</v>
      </c>
      <c r="F407" s="12" t="s">
        <v>199</v>
      </c>
      <c r="G407" s="12" t="s">
        <v>200</v>
      </c>
      <c r="H407" s="12"/>
      <c r="I407" s="12"/>
      <c r="J407" s="12"/>
      <c r="K407" s="12"/>
    </row>
    <row r="408" customFormat="false" ht="15" hidden="false" customHeight="true" outlineLevel="0" collapsed="false">
      <c r="A408" s="12" t="s">
        <v>94</v>
      </c>
      <c r="B408" s="12" t="s">
        <v>110</v>
      </c>
      <c r="C408" s="12"/>
      <c r="D408" s="12" t="s">
        <v>881</v>
      </c>
      <c r="E408" s="12" t="s">
        <v>868</v>
      </c>
      <c r="F408" s="12" t="s">
        <v>199</v>
      </c>
      <c r="G408" s="12" t="s">
        <v>200</v>
      </c>
      <c r="H408" s="12"/>
      <c r="I408" s="12"/>
      <c r="J408" s="12"/>
      <c r="K408" s="12"/>
    </row>
    <row r="409" customFormat="false" ht="15" hidden="false" customHeight="true" outlineLevel="0" collapsed="false">
      <c r="A409" s="12" t="s">
        <v>94</v>
      </c>
      <c r="B409" s="12" t="s">
        <v>110</v>
      </c>
      <c r="C409" s="12"/>
      <c r="D409" s="12" t="s">
        <v>882</v>
      </c>
      <c r="E409" s="12" t="s">
        <v>883</v>
      </c>
      <c r="F409" s="12" t="s">
        <v>46</v>
      </c>
      <c r="G409" s="12" t="s">
        <v>200</v>
      </c>
      <c r="H409" s="12"/>
      <c r="I409" s="12"/>
      <c r="J409" s="12"/>
      <c r="K409" s="12"/>
    </row>
    <row r="410" customFormat="false" ht="15" hidden="false" customHeight="true" outlineLevel="0" collapsed="false">
      <c r="A410" s="12" t="s">
        <v>94</v>
      </c>
      <c r="B410" s="12" t="s">
        <v>112</v>
      </c>
      <c r="C410" s="12" t="s">
        <v>153</v>
      </c>
      <c r="D410" s="12" t="s">
        <v>884</v>
      </c>
      <c r="E410" s="12"/>
      <c r="F410" s="12" t="s">
        <v>169</v>
      </c>
      <c r="G410" s="12" t="s">
        <v>826</v>
      </c>
      <c r="H410" s="12"/>
      <c r="I410" s="12"/>
      <c r="J410" s="12"/>
      <c r="K410" s="12" t="s">
        <v>885</v>
      </c>
    </row>
    <row r="411" customFormat="false" ht="15" hidden="false" customHeight="true" outlineLevel="0" collapsed="false">
      <c r="A411" s="12" t="s">
        <v>94</v>
      </c>
      <c r="B411" s="12" t="s">
        <v>112</v>
      </c>
      <c r="C411" s="12" t="s">
        <v>158</v>
      </c>
      <c r="D411" s="12" t="s">
        <v>859</v>
      </c>
      <c r="E411" s="12"/>
      <c r="F411" s="12" t="s">
        <v>169</v>
      </c>
      <c r="G411" s="12" t="s">
        <v>826</v>
      </c>
      <c r="H411" s="12"/>
      <c r="I411" s="12"/>
      <c r="J411" s="12"/>
      <c r="K411" s="12" t="s">
        <v>886</v>
      </c>
    </row>
    <row r="412" customFormat="false" ht="15" hidden="false" customHeight="true" outlineLevel="0" collapsed="false">
      <c r="A412" s="12" t="s">
        <v>94</v>
      </c>
      <c r="B412" s="12" t="s">
        <v>112</v>
      </c>
      <c r="C412" s="12" t="s">
        <v>161</v>
      </c>
      <c r="D412" s="12" t="s">
        <v>282</v>
      </c>
      <c r="E412" s="12" t="s">
        <v>283</v>
      </c>
      <c r="F412" s="12" t="s">
        <v>169</v>
      </c>
      <c r="G412" s="12" t="s">
        <v>177</v>
      </c>
      <c r="H412" s="12" t="s">
        <v>887</v>
      </c>
      <c r="I412" s="12" t="s">
        <v>46</v>
      </c>
      <c r="J412" s="12" t="s">
        <v>283</v>
      </c>
      <c r="K412" s="12" t="s">
        <v>888</v>
      </c>
    </row>
    <row r="413" customFormat="false" ht="15" hidden="false" customHeight="true" outlineLevel="0" collapsed="false">
      <c r="A413" s="12" t="s">
        <v>94</v>
      </c>
      <c r="B413" s="12" t="s">
        <v>112</v>
      </c>
      <c r="C413" s="12" t="s">
        <v>163</v>
      </c>
      <c r="D413" s="12" t="s">
        <v>193</v>
      </c>
      <c r="E413" s="12" t="s">
        <v>253</v>
      </c>
      <c r="F413" s="12" t="s">
        <v>169</v>
      </c>
      <c r="G413" s="12" t="s">
        <v>177</v>
      </c>
      <c r="H413" s="12"/>
      <c r="I413" s="12"/>
      <c r="J413" s="12"/>
      <c r="K413" s="12" t="s">
        <v>889</v>
      </c>
    </row>
    <row r="414" customFormat="false" ht="15" hidden="false" customHeight="true" outlineLevel="0" collapsed="false">
      <c r="A414" s="12" t="s">
        <v>94</v>
      </c>
      <c r="B414" s="12" t="s">
        <v>112</v>
      </c>
      <c r="C414" s="12" t="s">
        <v>165</v>
      </c>
      <c r="D414" s="12" t="s">
        <v>854</v>
      </c>
      <c r="E414" s="12"/>
      <c r="F414" s="12" t="s">
        <v>169</v>
      </c>
      <c r="G414" s="12" t="s">
        <v>826</v>
      </c>
      <c r="H414" s="12"/>
      <c r="I414" s="12"/>
      <c r="J414" s="12"/>
      <c r="K414" s="12" t="s">
        <v>890</v>
      </c>
    </row>
    <row r="415" customFormat="false" ht="15" hidden="false" customHeight="true" outlineLevel="0" collapsed="false">
      <c r="A415" s="12" t="s">
        <v>94</v>
      </c>
      <c r="B415" s="12" t="s">
        <v>112</v>
      </c>
      <c r="C415" s="12" t="s">
        <v>167</v>
      </c>
      <c r="D415" s="12" t="s">
        <v>891</v>
      </c>
      <c r="E415" s="12" t="s">
        <v>892</v>
      </c>
      <c r="F415" s="12" t="s">
        <v>221</v>
      </c>
      <c r="G415" s="12" t="s">
        <v>177</v>
      </c>
      <c r="H415" s="12"/>
      <c r="I415" s="12"/>
      <c r="J415" s="12"/>
      <c r="K415" s="12" t="s">
        <v>893</v>
      </c>
    </row>
    <row r="416" customFormat="false" ht="15" hidden="false" customHeight="true" outlineLevel="0" collapsed="false">
      <c r="A416" s="12" t="s">
        <v>94</v>
      </c>
      <c r="B416" s="12" t="s">
        <v>112</v>
      </c>
      <c r="C416" s="12" t="s">
        <v>171</v>
      </c>
      <c r="D416" s="12" t="s">
        <v>863</v>
      </c>
      <c r="E416" s="12" t="s">
        <v>864</v>
      </c>
      <c r="F416" s="12" t="s">
        <v>169</v>
      </c>
      <c r="G416" s="12" t="s">
        <v>177</v>
      </c>
      <c r="H416" s="12"/>
      <c r="I416" s="12"/>
      <c r="J416" s="12"/>
      <c r="K416" s="12" t="s">
        <v>894</v>
      </c>
    </row>
    <row r="417" customFormat="false" ht="15" hidden="false" customHeight="true" outlineLevel="0" collapsed="false">
      <c r="A417" s="12" t="s">
        <v>94</v>
      </c>
      <c r="B417" s="12" t="s">
        <v>112</v>
      </c>
      <c r="C417" s="12" t="s">
        <v>174</v>
      </c>
      <c r="D417" s="12" t="s">
        <v>895</v>
      </c>
      <c r="E417" s="12" t="s">
        <v>896</v>
      </c>
      <c r="F417" s="12" t="s">
        <v>173</v>
      </c>
      <c r="G417" s="12" t="s">
        <v>177</v>
      </c>
      <c r="H417" s="12"/>
      <c r="I417" s="12"/>
      <c r="J417" s="12"/>
      <c r="K417" s="12" t="s">
        <v>897</v>
      </c>
    </row>
    <row r="418" customFormat="false" ht="15" hidden="false" customHeight="true" outlineLevel="0" collapsed="false">
      <c r="A418" s="12" t="s">
        <v>94</v>
      </c>
      <c r="B418" s="12" t="s">
        <v>112</v>
      </c>
      <c r="C418" s="12"/>
      <c r="D418" s="12" t="s">
        <v>208</v>
      </c>
      <c r="E418" s="12"/>
      <c r="F418" s="12" t="s">
        <v>155</v>
      </c>
      <c r="G418" s="12" t="s">
        <v>156</v>
      </c>
      <c r="H418" s="12"/>
      <c r="I418" s="12"/>
      <c r="J418" s="12"/>
      <c r="K418" s="12" t="s">
        <v>898</v>
      </c>
    </row>
    <row r="419" customFormat="false" ht="15" hidden="false" customHeight="true" outlineLevel="0" collapsed="false">
      <c r="A419" s="12" t="s">
        <v>94</v>
      </c>
      <c r="B419" s="12" t="s">
        <v>112</v>
      </c>
      <c r="C419" s="12"/>
      <c r="D419" s="12" t="s">
        <v>899</v>
      </c>
      <c r="E419" s="12"/>
      <c r="F419" s="12" t="s">
        <v>155</v>
      </c>
      <c r="G419" s="12" t="s">
        <v>156</v>
      </c>
      <c r="H419" s="12"/>
      <c r="I419" s="12"/>
      <c r="J419" s="12"/>
      <c r="K419" s="12" t="s">
        <v>900</v>
      </c>
    </row>
    <row r="420" customFormat="false" ht="15" hidden="false" customHeight="true" outlineLevel="0" collapsed="false">
      <c r="A420" s="12" t="s">
        <v>94</v>
      </c>
      <c r="B420" s="12" t="s">
        <v>112</v>
      </c>
      <c r="C420" s="12"/>
      <c r="D420" s="12" t="s">
        <v>430</v>
      </c>
      <c r="E420" s="12"/>
      <c r="F420" s="12" t="s">
        <v>270</v>
      </c>
      <c r="G420" s="12" t="s">
        <v>156</v>
      </c>
      <c r="H420" s="12"/>
      <c r="I420" s="12"/>
      <c r="J420" s="12"/>
      <c r="K420" s="12" t="s">
        <v>901</v>
      </c>
    </row>
    <row r="421" customFormat="false" ht="15" hidden="false" customHeight="true" outlineLevel="0" collapsed="false">
      <c r="A421" s="12" t="s">
        <v>94</v>
      </c>
      <c r="B421" s="12" t="s">
        <v>112</v>
      </c>
      <c r="C421" s="12"/>
      <c r="D421" s="12" t="s">
        <v>873</v>
      </c>
      <c r="E421" s="12"/>
      <c r="F421" s="12" t="s">
        <v>169</v>
      </c>
      <c r="G421" s="12" t="s">
        <v>156</v>
      </c>
      <c r="H421" s="12"/>
      <c r="I421" s="12"/>
      <c r="J421" s="12"/>
      <c r="K421" s="12" t="s">
        <v>902</v>
      </c>
    </row>
    <row r="422" customFormat="false" ht="15" hidden="false" customHeight="true" outlineLevel="0" collapsed="false">
      <c r="A422" s="12" t="s">
        <v>94</v>
      </c>
      <c r="B422" s="12" t="s">
        <v>112</v>
      </c>
      <c r="C422" s="12"/>
      <c r="D422" s="12" t="s">
        <v>903</v>
      </c>
      <c r="E422" s="12" t="s">
        <v>904</v>
      </c>
      <c r="F422" s="12" t="s">
        <v>199</v>
      </c>
      <c r="G422" s="12" t="s">
        <v>200</v>
      </c>
      <c r="H422" s="12"/>
      <c r="I422" s="12"/>
      <c r="J422" s="12"/>
      <c r="K422" s="12" t="s">
        <v>905</v>
      </c>
    </row>
    <row r="423" customFormat="false" ht="15" hidden="false" customHeight="true" outlineLevel="0" collapsed="false">
      <c r="A423" s="12" t="s">
        <v>94</v>
      </c>
      <c r="B423" s="12" t="s">
        <v>112</v>
      </c>
      <c r="C423" s="12"/>
      <c r="D423" s="12" t="s">
        <v>906</v>
      </c>
      <c r="E423" s="12" t="s">
        <v>907</v>
      </c>
      <c r="F423" s="12" t="s">
        <v>46</v>
      </c>
      <c r="G423" s="12" t="s">
        <v>200</v>
      </c>
      <c r="H423" s="12"/>
      <c r="I423" s="12"/>
      <c r="J423" s="12"/>
      <c r="K423" s="12" t="s">
        <v>908</v>
      </c>
    </row>
    <row r="424" customFormat="false" ht="15" hidden="false" customHeight="true" outlineLevel="0" collapsed="false">
      <c r="A424" s="12" t="s">
        <v>94</v>
      </c>
      <c r="B424" s="12" t="s">
        <v>112</v>
      </c>
      <c r="C424" s="12"/>
      <c r="D424" s="12" t="s">
        <v>295</v>
      </c>
      <c r="E424" s="12" t="s">
        <v>296</v>
      </c>
      <c r="F424" s="12" t="s">
        <v>199</v>
      </c>
      <c r="G424" s="12" t="s">
        <v>200</v>
      </c>
      <c r="H424" s="12"/>
      <c r="I424" s="12"/>
      <c r="J424" s="12"/>
      <c r="K424" s="12" t="s">
        <v>909</v>
      </c>
    </row>
    <row r="425" customFormat="false" ht="15" hidden="false" customHeight="true" outlineLevel="0" collapsed="false">
      <c r="A425" s="12" t="s">
        <v>97</v>
      </c>
      <c r="B425" s="12" t="s">
        <v>106</v>
      </c>
      <c r="C425" s="12"/>
      <c r="D425" s="12" t="s">
        <v>910</v>
      </c>
      <c r="E425" s="12" t="s">
        <v>911</v>
      </c>
      <c r="F425" s="12" t="s">
        <v>440</v>
      </c>
      <c r="G425" s="12" t="s">
        <v>177</v>
      </c>
      <c r="H425" s="12" t="s">
        <v>912</v>
      </c>
      <c r="I425" s="12" t="s">
        <v>46</v>
      </c>
      <c r="J425" s="12" t="s">
        <v>913</v>
      </c>
      <c r="K425" s="12" t="s">
        <v>914</v>
      </c>
    </row>
    <row r="426" customFormat="false" ht="15" hidden="false" customHeight="true" outlineLevel="0" collapsed="false">
      <c r="A426" s="12" t="s">
        <v>97</v>
      </c>
      <c r="B426" s="12" t="s">
        <v>106</v>
      </c>
      <c r="C426" s="12"/>
      <c r="D426" s="12" t="s">
        <v>915</v>
      </c>
      <c r="E426" s="12" t="s">
        <v>916</v>
      </c>
      <c r="F426" s="12" t="s">
        <v>440</v>
      </c>
      <c r="G426" s="12" t="s">
        <v>177</v>
      </c>
      <c r="H426" s="12" t="s">
        <v>917</v>
      </c>
      <c r="I426" s="12" t="s">
        <v>46</v>
      </c>
      <c r="J426" s="12" t="s">
        <v>915</v>
      </c>
      <c r="K426" s="12"/>
    </row>
    <row r="427" customFormat="false" ht="15" hidden="false" customHeight="true" outlineLevel="0" collapsed="false">
      <c r="A427" s="12" t="s">
        <v>97</v>
      </c>
      <c r="B427" s="12" t="s">
        <v>106</v>
      </c>
      <c r="C427" s="12"/>
      <c r="D427" s="12" t="s">
        <v>918</v>
      </c>
      <c r="E427" s="12"/>
      <c r="F427" s="12" t="s">
        <v>270</v>
      </c>
      <c r="G427" s="12" t="s">
        <v>156</v>
      </c>
      <c r="H427" s="12" t="s">
        <v>919</v>
      </c>
      <c r="I427" s="12" t="s">
        <v>46</v>
      </c>
      <c r="J427" s="12" t="s">
        <v>920</v>
      </c>
      <c r="K427" s="12"/>
    </row>
    <row r="428" customFormat="false" ht="15" hidden="false" customHeight="true" outlineLevel="0" collapsed="false">
      <c r="A428" s="12" t="s">
        <v>97</v>
      </c>
      <c r="B428" s="12" t="s">
        <v>106</v>
      </c>
      <c r="C428" s="12"/>
      <c r="D428" s="12" t="s">
        <v>921</v>
      </c>
      <c r="E428" s="12"/>
      <c r="F428" s="12" t="s">
        <v>173</v>
      </c>
      <c r="G428" s="12" t="s">
        <v>156</v>
      </c>
      <c r="H428" s="12" t="s">
        <v>922</v>
      </c>
      <c r="I428" s="12" t="s">
        <v>42</v>
      </c>
      <c r="J428" s="12" t="s">
        <v>923</v>
      </c>
      <c r="K428" s="12" t="s">
        <v>924</v>
      </c>
    </row>
    <row r="429" customFormat="false" ht="15" hidden="false" customHeight="true" outlineLevel="0" collapsed="false">
      <c r="A429" s="12" t="s">
        <v>97</v>
      </c>
      <c r="B429" s="12" t="s">
        <v>106</v>
      </c>
      <c r="C429" s="12"/>
      <c r="D429" s="12" t="s">
        <v>925</v>
      </c>
      <c r="E429" s="12" t="s">
        <v>926</v>
      </c>
      <c r="F429" s="12" t="s">
        <v>440</v>
      </c>
      <c r="G429" s="12" t="s">
        <v>177</v>
      </c>
      <c r="H429" s="12" t="s">
        <v>927</v>
      </c>
      <c r="I429" s="12" t="s">
        <v>46</v>
      </c>
      <c r="J429" s="12" t="s">
        <v>928</v>
      </c>
      <c r="K429" s="12" t="s">
        <v>929</v>
      </c>
    </row>
    <row r="430" customFormat="false" ht="15" hidden="false" customHeight="true" outlineLevel="0" collapsed="false">
      <c r="A430" s="12" t="s">
        <v>97</v>
      </c>
      <c r="B430" s="12" t="s">
        <v>106</v>
      </c>
      <c r="C430" s="12"/>
      <c r="D430" s="12" t="s">
        <v>930</v>
      </c>
      <c r="E430" s="12" t="s">
        <v>931</v>
      </c>
      <c r="F430" s="12" t="s">
        <v>221</v>
      </c>
      <c r="G430" s="12" t="s">
        <v>177</v>
      </c>
      <c r="H430" s="12" t="s">
        <v>932</v>
      </c>
      <c r="I430" s="12" t="s">
        <v>46</v>
      </c>
      <c r="J430" s="12" t="s">
        <v>933</v>
      </c>
      <c r="K430" s="12" t="s">
        <v>934</v>
      </c>
    </row>
    <row r="431" customFormat="false" ht="15" hidden="false" customHeight="true" outlineLevel="0" collapsed="false">
      <c r="A431" s="12" t="s">
        <v>97</v>
      </c>
      <c r="B431" s="12" t="s">
        <v>106</v>
      </c>
      <c r="C431" s="12"/>
      <c r="D431" s="12" t="s">
        <v>935</v>
      </c>
      <c r="E431" s="12"/>
      <c r="F431" s="12" t="s">
        <v>440</v>
      </c>
      <c r="G431" s="12" t="s">
        <v>156</v>
      </c>
      <c r="H431" s="12" t="s">
        <v>936</v>
      </c>
      <c r="I431" s="12" t="s">
        <v>44</v>
      </c>
      <c r="J431" s="12" t="s">
        <v>937</v>
      </c>
      <c r="K431" s="12" t="s">
        <v>938</v>
      </c>
    </row>
    <row r="432" customFormat="false" ht="15" hidden="false" customHeight="true" outlineLevel="0" collapsed="false">
      <c r="A432" s="12" t="s">
        <v>97</v>
      </c>
      <c r="B432" s="12" t="s">
        <v>106</v>
      </c>
      <c r="C432" s="12"/>
      <c r="D432" s="12" t="s">
        <v>939</v>
      </c>
      <c r="E432" s="12"/>
      <c r="F432" s="12" t="s">
        <v>440</v>
      </c>
      <c r="G432" s="12" t="s">
        <v>156</v>
      </c>
      <c r="H432" s="12" t="s">
        <v>940</v>
      </c>
      <c r="I432" s="12" t="s">
        <v>44</v>
      </c>
      <c r="J432" s="12" t="s">
        <v>941</v>
      </c>
      <c r="K432" s="12" t="s">
        <v>938</v>
      </c>
    </row>
    <row r="433" customFormat="false" ht="15" hidden="false" customHeight="true" outlineLevel="0" collapsed="false">
      <c r="A433" s="12" t="s">
        <v>97</v>
      </c>
      <c r="B433" s="12" t="s">
        <v>106</v>
      </c>
      <c r="C433" s="12"/>
      <c r="D433" s="12" t="s">
        <v>942</v>
      </c>
      <c r="E433" s="12"/>
      <c r="F433" s="12" t="s">
        <v>440</v>
      </c>
      <c r="G433" s="12" t="s">
        <v>156</v>
      </c>
      <c r="H433" s="12"/>
      <c r="I433" s="12"/>
      <c r="J433" s="12"/>
      <c r="K433" s="12" t="s">
        <v>943</v>
      </c>
    </row>
    <row r="434" customFormat="false" ht="15" hidden="false" customHeight="true" outlineLevel="0" collapsed="false">
      <c r="A434" s="12" t="s">
        <v>97</v>
      </c>
      <c r="B434" s="12" t="s">
        <v>106</v>
      </c>
      <c r="C434" s="12"/>
      <c r="D434" s="12" t="s">
        <v>944</v>
      </c>
      <c r="E434" s="12"/>
      <c r="F434" s="12" t="s">
        <v>221</v>
      </c>
      <c r="G434" s="12" t="s">
        <v>156</v>
      </c>
      <c r="H434" s="12"/>
      <c r="I434" s="12"/>
      <c r="J434" s="12"/>
      <c r="K434" s="12" t="s">
        <v>945</v>
      </c>
    </row>
    <row r="435" customFormat="false" ht="15" hidden="false" customHeight="true" outlineLevel="0" collapsed="false">
      <c r="A435" s="12" t="s">
        <v>97</v>
      </c>
      <c r="B435" s="12" t="s">
        <v>106</v>
      </c>
      <c r="C435" s="12"/>
      <c r="D435" s="12" t="s">
        <v>946</v>
      </c>
      <c r="E435" s="12"/>
      <c r="F435" s="12" t="s">
        <v>46</v>
      </c>
      <c r="G435" s="12" t="s">
        <v>156</v>
      </c>
      <c r="H435" s="12"/>
      <c r="I435" s="12"/>
      <c r="J435" s="12"/>
      <c r="K435" s="12" t="s">
        <v>947</v>
      </c>
    </row>
    <row r="436" customFormat="false" ht="15" hidden="false" customHeight="true" outlineLevel="0" collapsed="false">
      <c r="A436" s="12" t="s">
        <v>97</v>
      </c>
      <c r="B436" s="12" t="s">
        <v>110</v>
      </c>
      <c r="C436" s="12"/>
      <c r="D436" s="12" t="s">
        <v>948</v>
      </c>
      <c r="E436" s="12" t="s">
        <v>949</v>
      </c>
      <c r="F436" s="12" t="s">
        <v>46</v>
      </c>
      <c r="G436" s="12" t="s">
        <v>177</v>
      </c>
      <c r="H436" s="12" t="s">
        <v>950</v>
      </c>
      <c r="I436" s="12" t="s">
        <v>46</v>
      </c>
      <c r="J436" s="12" t="s">
        <v>951</v>
      </c>
      <c r="K436" s="12" t="s">
        <v>952</v>
      </c>
    </row>
    <row r="437" customFormat="false" ht="15" hidden="false" customHeight="true" outlineLevel="0" collapsed="false">
      <c r="A437" s="12" t="s">
        <v>97</v>
      </c>
      <c r="B437" s="12" t="s">
        <v>110</v>
      </c>
      <c r="C437" s="12"/>
      <c r="D437" s="12" t="s">
        <v>287</v>
      </c>
      <c r="E437" s="12"/>
      <c r="F437" s="12" t="s">
        <v>173</v>
      </c>
      <c r="G437" s="12" t="s">
        <v>826</v>
      </c>
      <c r="H437" s="12" t="s">
        <v>953</v>
      </c>
      <c r="I437" s="12" t="s">
        <v>46</v>
      </c>
      <c r="J437" s="12" t="s">
        <v>954</v>
      </c>
      <c r="K437" s="12" t="s">
        <v>955</v>
      </c>
    </row>
    <row r="438" customFormat="false" ht="15" hidden="false" customHeight="true" outlineLevel="0" collapsed="false">
      <c r="A438" s="12" t="s">
        <v>97</v>
      </c>
      <c r="B438" s="12" t="s">
        <v>110</v>
      </c>
      <c r="C438" s="12"/>
      <c r="D438" s="12" t="s">
        <v>280</v>
      </c>
      <c r="E438" s="12" t="s">
        <v>956</v>
      </c>
      <c r="F438" s="12" t="s">
        <v>173</v>
      </c>
      <c r="G438" s="12" t="s">
        <v>200</v>
      </c>
      <c r="H438" s="12"/>
      <c r="I438" s="12"/>
      <c r="J438" s="12"/>
      <c r="K438" s="12" t="s">
        <v>957</v>
      </c>
    </row>
    <row r="439" customFormat="false" ht="15" hidden="false" customHeight="true" outlineLevel="0" collapsed="false">
      <c r="A439" s="12" t="s">
        <v>97</v>
      </c>
      <c r="B439" s="12" t="s">
        <v>110</v>
      </c>
      <c r="C439" s="12"/>
      <c r="D439" s="12" t="s">
        <v>958</v>
      </c>
      <c r="E439" s="12" t="s">
        <v>959</v>
      </c>
      <c r="F439" s="12" t="s">
        <v>46</v>
      </c>
      <c r="G439" s="12" t="s">
        <v>200</v>
      </c>
      <c r="H439" s="12" t="s">
        <v>960</v>
      </c>
      <c r="I439" s="12" t="s">
        <v>46</v>
      </c>
      <c r="J439" s="12" t="s">
        <v>958</v>
      </c>
      <c r="K439" s="12"/>
    </row>
    <row r="440" customFormat="false" ht="15" hidden="false" customHeight="true" outlineLevel="0" collapsed="false">
      <c r="A440" s="12" t="s">
        <v>97</v>
      </c>
      <c r="B440" s="12" t="s">
        <v>110</v>
      </c>
      <c r="C440" s="12"/>
      <c r="D440" s="12" t="s">
        <v>942</v>
      </c>
      <c r="E440" s="12"/>
      <c r="F440" s="12" t="s">
        <v>440</v>
      </c>
      <c r="G440" s="12" t="s">
        <v>826</v>
      </c>
      <c r="H440" s="12"/>
      <c r="I440" s="12"/>
      <c r="J440" s="12"/>
      <c r="K440" s="12" t="s">
        <v>961</v>
      </c>
    </row>
    <row r="441" customFormat="false" ht="15" hidden="false" customHeight="true" outlineLevel="0" collapsed="false">
      <c r="A441" s="12" t="s">
        <v>97</v>
      </c>
      <c r="B441" s="12" t="s">
        <v>110</v>
      </c>
      <c r="C441" s="12"/>
      <c r="D441" s="12" t="s">
        <v>251</v>
      </c>
      <c r="E441" s="12" t="s">
        <v>251</v>
      </c>
      <c r="F441" s="12" t="s">
        <v>169</v>
      </c>
      <c r="G441" s="12" t="s">
        <v>200</v>
      </c>
      <c r="H441" s="12" t="s">
        <v>962</v>
      </c>
      <c r="I441" s="12" t="s">
        <v>46</v>
      </c>
      <c r="J441" s="12" t="s">
        <v>963</v>
      </c>
      <c r="K441" s="12" t="s">
        <v>964</v>
      </c>
    </row>
    <row r="442" customFormat="false" ht="15" hidden="false" customHeight="true" outlineLevel="0" collapsed="false">
      <c r="A442" s="12" t="s">
        <v>97</v>
      </c>
      <c r="B442" s="12" t="s">
        <v>110</v>
      </c>
      <c r="C442" s="12"/>
      <c r="D442" s="12" t="s">
        <v>965</v>
      </c>
      <c r="E442" s="12"/>
      <c r="F442" s="12" t="s">
        <v>440</v>
      </c>
      <c r="G442" s="12" t="s">
        <v>826</v>
      </c>
      <c r="H442" s="12" t="s">
        <v>966</v>
      </c>
      <c r="I442" s="12" t="s">
        <v>44</v>
      </c>
      <c r="J442" s="12" t="s">
        <v>967</v>
      </c>
      <c r="K442" s="12" t="s">
        <v>968</v>
      </c>
    </row>
    <row r="443" customFormat="false" ht="15" hidden="false" customHeight="true" outlineLevel="0" collapsed="false">
      <c r="A443" s="12" t="s">
        <v>97</v>
      </c>
      <c r="B443" s="12" t="s">
        <v>110</v>
      </c>
      <c r="C443" s="12"/>
      <c r="D443" s="12" t="s">
        <v>935</v>
      </c>
      <c r="E443" s="12"/>
      <c r="F443" s="12" t="s">
        <v>440</v>
      </c>
      <c r="G443" s="12" t="s">
        <v>826</v>
      </c>
      <c r="H443" s="12" t="s">
        <v>969</v>
      </c>
      <c r="I443" s="12" t="s">
        <v>44</v>
      </c>
      <c r="J443" s="12" t="s">
        <v>970</v>
      </c>
      <c r="K443" s="12" t="s">
        <v>938</v>
      </c>
    </row>
    <row r="444" customFormat="false" ht="15" hidden="false" customHeight="true" outlineLevel="0" collapsed="false">
      <c r="A444" s="12" t="s">
        <v>97</v>
      </c>
      <c r="B444" s="12" t="s">
        <v>110</v>
      </c>
      <c r="C444" s="12"/>
      <c r="D444" s="12" t="s">
        <v>971</v>
      </c>
      <c r="E444" s="12"/>
      <c r="F444" s="12" t="s">
        <v>440</v>
      </c>
      <c r="G444" s="12" t="s">
        <v>826</v>
      </c>
      <c r="H444" s="12" t="s">
        <v>972</v>
      </c>
      <c r="I444" s="12" t="s">
        <v>44</v>
      </c>
      <c r="J444" s="12" t="s">
        <v>973</v>
      </c>
      <c r="K444" s="12" t="s">
        <v>938</v>
      </c>
    </row>
    <row r="445" customFormat="false" ht="15" hidden="false" customHeight="true" outlineLevel="0" collapsed="false">
      <c r="A445" s="12" t="s">
        <v>97</v>
      </c>
      <c r="B445" s="12" t="s">
        <v>110</v>
      </c>
      <c r="C445" s="12"/>
      <c r="D445" s="12" t="s">
        <v>939</v>
      </c>
      <c r="E445" s="12"/>
      <c r="F445" s="12" t="s">
        <v>440</v>
      </c>
      <c r="G445" s="12" t="s">
        <v>826</v>
      </c>
      <c r="H445" s="12" t="s">
        <v>974</v>
      </c>
      <c r="I445" s="12" t="s">
        <v>44</v>
      </c>
      <c r="J445" s="12" t="s">
        <v>975</v>
      </c>
      <c r="K445" s="12" t="s">
        <v>976</v>
      </c>
    </row>
    <row r="446" customFormat="false" ht="15" hidden="false" customHeight="true" outlineLevel="0" collapsed="false">
      <c r="A446" s="12" t="s">
        <v>97</v>
      </c>
      <c r="B446" s="12" t="s">
        <v>110</v>
      </c>
      <c r="C446" s="12"/>
      <c r="D446" s="12" t="s">
        <v>946</v>
      </c>
      <c r="E446" s="12"/>
      <c r="F446" s="12" t="s">
        <v>46</v>
      </c>
      <c r="G446" s="12" t="s">
        <v>156</v>
      </c>
      <c r="H446" s="12" t="s">
        <v>977</v>
      </c>
      <c r="I446" s="12" t="s">
        <v>46</v>
      </c>
      <c r="J446" s="12" t="s">
        <v>978</v>
      </c>
      <c r="K446" s="12" t="s">
        <v>979</v>
      </c>
    </row>
    <row r="447" customFormat="false" ht="15" hidden="false" customHeight="true" outlineLevel="0" collapsed="false">
      <c r="A447" s="12" t="s">
        <v>97</v>
      </c>
      <c r="B447" s="12" t="s">
        <v>110</v>
      </c>
      <c r="C447" s="12"/>
      <c r="D447" s="12" t="s">
        <v>980</v>
      </c>
      <c r="E447" s="12"/>
      <c r="F447" s="12" t="s">
        <v>221</v>
      </c>
      <c r="G447" s="12" t="s">
        <v>156</v>
      </c>
      <c r="H447" s="12" t="s">
        <v>981</v>
      </c>
      <c r="I447" s="12" t="s">
        <v>46</v>
      </c>
      <c r="J447" s="12" t="s">
        <v>982</v>
      </c>
      <c r="K447" s="12" t="s">
        <v>983</v>
      </c>
    </row>
    <row r="448" customFormat="false" ht="15" hidden="false" customHeight="true" outlineLevel="0" collapsed="false">
      <c r="A448" s="12" t="s">
        <v>97</v>
      </c>
      <c r="B448" s="12" t="s">
        <v>110</v>
      </c>
      <c r="C448" s="12"/>
      <c r="D448" s="12" t="s">
        <v>982</v>
      </c>
      <c r="E448" s="12" t="s">
        <v>984</v>
      </c>
      <c r="F448" s="12" t="s">
        <v>199</v>
      </c>
      <c r="G448" s="12" t="s">
        <v>200</v>
      </c>
      <c r="H448" s="12"/>
      <c r="I448" s="12"/>
      <c r="J448" s="12"/>
      <c r="K448" s="12" t="s">
        <v>985</v>
      </c>
    </row>
    <row r="449" customFormat="false" ht="15" hidden="false" customHeight="true" outlineLevel="0" collapsed="false">
      <c r="A449" s="12" t="s">
        <v>97</v>
      </c>
      <c r="B449" s="12" t="s">
        <v>112</v>
      </c>
      <c r="C449" s="12"/>
      <c r="D449" s="12" t="s">
        <v>986</v>
      </c>
      <c r="E449" s="12" t="s">
        <v>987</v>
      </c>
      <c r="F449" s="12" t="s">
        <v>46</v>
      </c>
      <c r="G449" s="12" t="s">
        <v>200</v>
      </c>
      <c r="H449" s="12" t="s">
        <v>988</v>
      </c>
      <c r="I449" s="12" t="s">
        <v>46</v>
      </c>
      <c r="J449" s="12" t="s">
        <v>989</v>
      </c>
      <c r="K449" s="12" t="s">
        <v>990</v>
      </c>
    </row>
    <row r="450" customFormat="false" ht="15" hidden="false" customHeight="true" outlineLevel="0" collapsed="false">
      <c r="A450" s="12" t="s">
        <v>97</v>
      </c>
      <c r="B450" s="12" t="s">
        <v>112</v>
      </c>
      <c r="C450" s="12"/>
      <c r="D450" s="12" t="s">
        <v>942</v>
      </c>
      <c r="E450" s="12"/>
      <c r="F450" s="12" t="s">
        <v>440</v>
      </c>
      <c r="G450" s="12" t="s">
        <v>826</v>
      </c>
      <c r="H450" s="12" t="s">
        <v>991</v>
      </c>
      <c r="I450" s="12" t="s">
        <v>46</v>
      </c>
      <c r="J450" s="12" t="s">
        <v>992</v>
      </c>
      <c r="K450" s="12"/>
    </row>
    <row r="451" customFormat="false" ht="15" hidden="false" customHeight="true" outlineLevel="0" collapsed="false">
      <c r="A451" s="12" t="s">
        <v>97</v>
      </c>
      <c r="B451" s="12" t="s">
        <v>112</v>
      </c>
      <c r="C451" s="12"/>
      <c r="D451" s="12" t="s">
        <v>948</v>
      </c>
      <c r="E451" s="12" t="s">
        <v>949</v>
      </c>
      <c r="F451" s="12" t="s">
        <v>46</v>
      </c>
      <c r="G451" s="12" t="s">
        <v>177</v>
      </c>
      <c r="H451" s="12" t="s">
        <v>993</v>
      </c>
      <c r="I451" s="12" t="s">
        <v>46</v>
      </c>
      <c r="J451" s="12" t="s">
        <v>948</v>
      </c>
      <c r="K451" s="12" t="s">
        <v>994</v>
      </c>
    </row>
    <row r="452" customFormat="false" ht="15" hidden="false" customHeight="true" outlineLevel="0" collapsed="false">
      <c r="A452" s="12" t="s">
        <v>97</v>
      </c>
      <c r="B452" s="12" t="s">
        <v>112</v>
      </c>
      <c r="C452" s="12"/>
      <c r="D452" s="12" t="s">
        <v>995</v>
      </c>
      <c r="E452" s="12" t="s">
        <v>987</v>
      </c>
      <c r="F452" s="12" t="s">
        <v>46</v>
      </c>
      <c r="G452" s="12" t="s">
        <v>200</v>
      </c>
      <c r="H452" s="12" t="s">
        <v>996</v>
      </c>
      <c r="I452" s="12" t="s">
        <v>46</v>
      </c>
      <c r="J452" s="12" t="s">
        <v>987</v>
      </c>
      <c r="K452" s="12" t="s">
        <v>997</v>
      </c>
    </row>
    <row r="453" customFormat="false" ht="15" hidden="false" customHeight="true" outlineLevel="0" collapsed="false">
      <c r="A453" s="12" t="s">
        <v>97</v>
      </c>
      <c r="B453" s="12" t="s">
        <v>112</v>
      </c>
      <c r="C453" s="12"/>
      <c r="D453" s="12" t="s">
        <v>998</v>
      </c>
      <c r="E453" s="12" t="s">
        <v>383</v>
      </c>
      <c r="F453" s="12" t="s">
        <v>46</v>
      </c>
      <c r="G453" s="12" t="s">
        <v>200</v>
      </c>
      <c r="H453" s="12" t="s">
        <v>999</v>
      </c>
      <c r="I453" s="12" t="s">
        <v>46</v>
      </c>
      <c r="J453" s="12" t="s">
        <v>1000</v>
      </c>
      <c r="K453" s="12" t="s">
        <v>1001</v>
      </c>
    </row>
    <row r="454" customFormat="false" ht="15" hidden="false" customHeight="true" outlineLevel="0" collapsed="false">
      <c r="A454" s="12" t="s">
        <v>97</v>
      </c>
      <c r="B454" s="12" t="s">
        <v>112</v>
      </c>
      <c r="C454" s="12"/>
      <c r="D454" s="12" t="s">
        <v>1002</v>
      </c>
      <c r="E454" s="12"/>
      <c r="F454" s="12" t="s">
        <v>221</v>
      </c>
      <c r="G454" s="12" t="s">
        <v>826</v>
      </c>
      <c r="H454" s="12" t="s">
        <v>1003</v>
      </c>
      <c r="I454" s="12" t="s">
        <v>46</v>
      </c>
      <c r="J454" s="12" t="s">
        <v>1004</v>
      </c>
      <c r="K454" s="12"/>
    </row>
    <row r="455" customFormat="false" ht="15" hidden="false" customHeight="true" outlineLevel="0" collapsed="false">
      <c r="A455" s="12" t="s">
        <v>97</v>
      </c>
      <c r="B455" s="12" t="s">
        <v>112</v>
      </c>
      <c r="C455" s="12"/>
      <c r="D455" s="12" t="s">
        <v>1005</v>
      </c>
      <c r="E455" s="12" t="s">
        <v>1006</v>
      </c>
      <c r="F455" s="12" t="s">
        <v>199</v>
      </c>
      <c r="G455" s="12" t="s">
        <v>826</v>
      </c>
      <c r="H455" s="12" t="s">
        <v>1007</v>
      </c>
      <c r="I455" s="12" t="s">
        <v>46</v>
      </c>
      <c r="J455" s="12" t="s">
        <v>1008</v>
      </c>
      <c r="K455" s="12" t="s">
        <v>1009</v>
      </c>
    </row>
    <row r="456" customFormat="false" ht="15" hidden="false" customHeight="true" outlineLevel="0" collapsed="false">
      <c r="A456" s="12" t="s">
        <v>97</v>
      </c>
      <c r="B456" s="12" t="s">
        <v>112</v>
      </c>
      <c r="C456" s="12"/>
      <c r="D456" s="12" t="s">
        <v>1010</v>
      </c>
      <c r="E456" s="12"/>
      <c r="F456" s="12" t="s">
        <v>440</v>
      </c>
      <c r="G456" s="12" t="s">
        <v>826</v>
      </c>
      <c r="H456" s="12" t="s">
        <v>1011</v>
      </c>
      <c r="I456" s="12" t="s">
        <v>44</v>
      </c>
      <c r="J456" s="12" t="s">
        <v>1012</v>
      </c>
      <c r="K456" s="12"/>
    </row>
    <row r="457" customFormat="false" ht="15" hidden="false" customHeight="true" outlineLevel="0" collapsed="false">
      <c r="A457" s="12" t="s">
        <v>97</v>
      </c>
      <c r="B457" s="12" t="s">
        <v>112</v>
      </c>
      <c r="C457" s="12"/>
      <c r="D457" s="12" t="s">
        <v>1013</v>
      </c>
      <c r="E457" s="12"/>
      <c r="F457" s="12" t="s">
        <v>440</v>
      </c>
      <c r="G457" s="12" t="s">
        <v>156</v>
      </c>
      <c r="H457" s="12" t="s">
        <v>1014</v>
      </c>
      <c r="I457" s="12" t="s">
        <v>44</v>
      </c>
      <c r="J457" s="12" t="s">
        <v>971</v>
      </c>
      <c r="K457" s="12" t="s">
        <v>1015</v>
      </c>
    </row>
    <row r="458" customFormat="false" ht="15" hidden="false" customHeight="true" outlineLevel="0" collapsed="false">
      <c r="A458" s="12" t="s">
        <v>97</v>
      </c>
      <c r="B458" s="12" t="s">
        <v>112</v>
      </c>
      <c r="C458" s="12"/>
      <c r="D458" s="12" t="s">
        <v>939</v>
      </c>
      <c r="E458" s="12"/>
      <c r="F458" s="12" t="s">
        <v>440</v>
      </c>
      <c r="G458" s="12" t="s">
        <v>156</v>
      </c>
      <c r="H458" s="12" t="s">
        <v>1016</v>
      </c>
      <c r="I458" s="12" t="s">
        <v>44</v>
      </c>
      <c r="J458" s="12" t="s">
        <v>939</v>
      </c>
      <c r="K458" s="12" t="s">
        <v>1017</v>
      </c>
    </row>
    <row r="459" customFormat="false" ht="15" hidden="false" customHeight="true" outlineLevel="0" collapsed="false">
      <c r="A459" s="12" t="s">
        <v>97</v>
      </c>
      <c r="B459" s="12" t="s">
        <v>112</v>
      </c>
      <c r="C459" s="12"/>
      <c r="D459" s="12" t="s">
        <v>430</v>
      </c>
      <c r="E459" s="12"/>
      <c r="F459" s="12" t="s">
        <v>270</v>
      </c>
      <c r="G459" s="12" t="s">
        <v>826</v>
      </c>
      <c r="H459" s="12"/>
      <c r="I459" s="12"/>
      <c r="J459" s="12"/>
      <c r="K459" s="12" t="s">
        <v>1018</v>
      </c>
    </row>
    <row r="460" customFormat="false" ht="15" hidden="false" customHeight="true" outlineLevel="0" collapsed="false">
      <c r="A460" s="12" t="s">
        <v>97</v>
      </c>
      <c r="B460" s="12" t="s">
        <v>112</v>
      </c>
      <c r="C460" s="12"/>
      <c r="D460" s="12" t="s">
        <v>432</v>
      </c>
      <c r="E460" s="12"/>
      <c r="F460" s="12" t="s">
        <v>270</v>
      </c>
      <c r="G460" s="12" t="s">
        <v>826</v>
      </c>
      <c r="H460" s="12"/>
      <c r="I460" s="12"/>
      <c r="J460" s="12"/>
      <c r="K460" s="12" t="s">
        <v>1019</v>
      </c>
    </row>
    <row r="461" customFormat="false" ht="15" hidden="false" customHeight="true" outlineLevel="0" collapsed="false">
      <c r="A461" s="12" t="s">
        <v>97</v>
      </c>
      <c r="B461" s="12" t="s">
        <v>112</v>
      </c>
      <c r="C461" s="12"/>
      <c r="D461" s="12" t="s">
        <v>1020</v>
      </c>
      <c r="E461" s="12"/>
      <c r="F461" s="12" t="s">
        <v>46</v>
      </c>
      <c r="G461" s="12" t="s">
        <v>826</v>
      </c>
      <c r="H461" s="12"/>
      <c r="I461" s="12"/>
      <c r="J461" s="12"/>
      <c r="K461" s="12" t="s">
        <v>1021</v>
      </c>
    </row>
    <row r="462" customFormat="false" ht="15" hidden="false" customHeight="true" outlineLevel="0" collapsed="false">
      <c r="A462" s="12" t="s">
        <v>97</v>
      </c>
      <c r="B462" s="12" t="s">
        <v>112</v>
      </c>
      <c r="C462" s="12"/>
      <c r="D462" s="12" t="s">
        <v>1022</v>
      </c>
      <c r="E462" s="12" t="s">
        <v>1023</v>
      </c>
      <c r="F462" s="12" t="s">
        <v>440</v>
      </c>
      <c r="G462" s="12" t="s">
        <v>200</v>
      </c>
      <c r="H462" s="12"/>
      <c r="I462" s="12"/>
      <c r="J462" s="12"/>
      <c r="K462" s="12" t="s">
        <v>1024</v>
      </c>
    </row>
    <row r="463" customFormat="false" ht="15" hidden="false" customHeight="true" outlineLevel="0" collapsed="false">
      <c r="A463" s="12" t="s">
        <v>97</v>
      </c>
      <c r="B463" s="12" t="s">
        <v>112</v>
      </c>
      <c r="C463" s="12"/>
      <c r="D463" s="12" t="s">
        <v>1025</v>
      </c>
      <c r="E463" s="12" t="s">
        <v>1026</v>
      </c>
      <c r="F463" s="12" t="s">
        <v>46</v>
      </c>
      <c r="G463" s="12" t="s">
        <v>200</v>
      </c>
      <c r="H463" s="12"/>
      <c r="I463" s="12"/>
      <c r="J463" s="12"/>
      <c r="K463" s="12" t="s">
        <v>1027</v>
      </c>
    </row>
    <row r="464" customFormat="false" ht="15" hidden="false" customHeight="true" outlineLevel="0" collapsed="false">
      <c r="A464" s="12" t="s">
        <v>97</v>
      </c>
      <c r="B464" s="12" t="s">
        <v>112</v>
      </c>
      <c r="C464" s="12"/>
      <c r="D464" s="12" t="s">
        <v>1028</v>
      </c>
      <c r="E464" s="12" t="s">
        <v>907</v>
      </c>
      <c r="F464" s="12" t="s">
        <v>199</v>
      </c>
      <c r="G464" s="12" t="s">
        <v>200</v>
      </c>
      <c r="H464" s="12"/>
      <c r="I464" s="12"/>
      <c r="J464" s="12"/>
      <c r="K464" s="12" t="s">
        <v>1029</v>
      </c>
    </row>
    <row r="465" customFormat="false" ht="15" hidden="false" customHeight="true" outlineLevel="0" collapsed="false">
      <c r="A465" s="12" t="s">
        <v>97</v>
      </c>
      <c r="B465" s="12" t="s">
        <v>112</v>
      </c>
      <c r="C465" s="12"/>
      <c r="D465" s="12" t="s">
        <v>1030</v>
      </c>
      <c r="E465" s="12" t="s">
        <v>1031</v>
      </c>
      <c r="F465" s="12" t="s">
        <v>46</v>
      </c>
      <c r="G465" s="12" t="s">
        <v>200</v>
      </c>
      <c r="H465" s="12"/>
      <c r="I465" s="12"/>
      <c r="J465" s="12"/>
      <c r="K465" s="12" t="s">
        <v>1032</v>
      </c>
    </row>
    <row r="466" customFormat="false" ht="15" hidden="false" customHeight="true" outlineLevel="0" collapsed="false">
      <c r="A466" s="12" t="s">
        <v>97</v>
      </c>
      <c r="B466" s="12" t="s">
        <v>112</v>
      </c>
      <c r="C466" s="12"/>
      <c r="D466" s="12" t="s">
        <v>1033</v>
      </c>
      <c r="E466" s="12"/>
      <c r="F466" s="12" t="s">
        <v>46</v>
      </c>
      <c r="G466" s="12" t="s">
        <v>200</v>
      </c>
      <c r="H466" s="12"/>
      <c r="I466" s="12"/>
      <c r="J466" s="12"/>
      <c r="K466" s="12"/>
    </row>
    <row r="467" customFormat="false" ht="15" hidden="false" customHeight="true" outlineLevel="0" collapsed="false">
      <c r="A467" s="12" t="s">
        <v>97</v>
      </c>
      <c r="B467" s="12" t="s">
        <v>112</v>
      </c>
      <c r="C467" s="12"/>
      <c r="D467" s="12" t="s">
        <v>1034</v>
      </c>
      <c r="E467" s="12" t="s">
        <v>1034</v>
      </c>
      <c r="F467" s="12" t="s">
        <v>46</v>
      </c>
      <c r="G467" s="12" t="s">
        <v>200</v>
      </c>
      <c r="H467" s="12"/>
      <c r="I467" s="12"/>
      <c r="J467" s="12"/>
      <c r="K467" s="12"/>
    </row>
    <row r="468" customFormat="false" ht="15" hidden="false" customHeight="true" outlineLevel="0" collapsed="false">
      <c r="A468" s="12"/>
      <c r="B468" s="12"/>
      <c r="C468" s="12"/>
      <c r="D468" s="12"/>
      <c r="E468" s="12"/>
      <c r="F468" s="12"/>
      <c r="G468" s="12"/>
      <c r="H468" s="12"/>
      <c r="I468" s="12"/>
      <c r="J468" s="12"/>
      <c r="K468" s="12"/>
    </row>
    <row r="469" customFormat="false" ht="15" hidden="false" customHeight="true" outlineLevel="0" collapsed="false">
      <c r="A469" s="12"/>
      <c r="B469" s="12"/>
      <c r="C469" s="12"/>
      <c r="D469" s="12"/>
      <c r="E469" s="12"/>
      <c r="F469" s="12"/>
      <c r="G469" s="12"/>
      <c r="H469" s="12"/>
      <c r="I469" s="12"/>
      <c r="J469" s="12"/>
      <c r="K469" s="12"/>
    </row>
    <row r="470" customFormat="false" ht="15" hidden="false" customHeight="true" outlineLevel="0" collapsed="false">
      <c r="A470" s="12"/>
      <c r="B470" s="12"/>
      <c r="C470" s="12"/>
      <c r="D470" s="12"/>
      <c r="E470" s="12"/>
      <c r="F470" s="12"/>
      <c r="G470" s="12"/>
      <c r="H470" s="12"/>
      <c r="I470" s="12"/>
      <c r="J470" s="12"/>
      <c r="K470" s="12"/>
    </row>
    <row r="471" customFormat="false" ht="15" hidden="false" customHeight="true" outlineLevel="0" collapsed="false">
      <c r="A471" s="12"/>
      <c r="B471" s="12"/>
      <c r="C471" s="12"/>
      <c r="D471" s="12"/>
      <c r="E471" s="12"/>
      <c r="F471" s="12"/>
      <c r="G471" s="12"/>
      <c r="H471" s="12"/>
      <c r="I471" s="12"/>
      <c r="J471" s="12"/>
      <c r="K471" s="12"/>
    </row>
    <row r="472" customFormat="false" ht="15" hidden="false" customHeight="true" outlineLevel="0" collapsed="false">
      <c r="A472" s="12"/>
      <c r="B472" s="12"/>
      <c r="C472" s="12"/>
      <c r="D472" s="12"/>
      <c r="E472" s="12"/>
      <c r="F472" s="12"/>
      <c r="G472" s="12"/>
      <c r="H472" s="12"/>
      <c r="I472" s="12"/>
      <c r="J472" s="12"/>
      <c r="K472" s="12"/>
    </row>
    <row r="473" customFormat="false" ht="15" hidden="false" customHeight="true" outlineLevel="0" collapsed="false">
      <c r="A473" s="12"/>
      <c r="B473" s="12"/>
      <c r="C473" s="12"/>
      <c r="D473" s="12"/>
      <c r="E473" s="12"/>
      <c r="F473" s="12"/>
      <c r="G473" s="12"/>
      <c r="H473" s="12"/>
      <c r="I473" s="12"/>
      <c r="J473" s="12"/>
      <c r="K473" s="12"/>
    </row>
    <row r="474" customFormat="false" ht="15" hidden="false" customHeight="true" outlineLevel="0" collapsed="false">
      <c r="A474" s="12"/>
      <c r="B474" s="12"/>
      <c r="C474" s="12"/>
      <c r="D474" s="12"/>
      <c r="E474" s="12"/>
      <c r="F474" s="12"/>
      <c r="G474" s="12"/>
      <c r="H474" s="12"/>
      <c r="I474" s="12"/>
      <c r="J474" s="12"/>
      <c r="K474" s="12"/>
    </row>
    <row r="475" customFormat="false" ht="15" hidden="false" customHeight="true" outlineLevel="0" collapsed="false">
      <c r="A475" s="12"/>
      <c r="B475" s="12"/>
      <c r="C475" s="12"/>
      <c r="D475" s="12"/>
      <c r="E475" s="12"/>
      <c r="F475" s="12"/>
      <c r="G475" s="12"/>
      <c r="H475" s="12"/>
      <c r="I475" s="12"/>
      <c r="J475" s="12"/>
      <c r="K475" s="12"/>
    </row>
    <row r="476" customFormat="false" ht="15" hidden="false" customHeight="true" outlineLevel="0" collapsed="false">
      <c r="A476" s="12"/>
      <c r="B476" s="12"/>
      <c r="C476" s="12"/>
      <c r="D476" s="12"/>
      <c r="E476" s="12"/>
      <c r="F476" s="12"/>
      <c r="G476" s="12"/>
      <c r="H476" s="12"/>
      <c r="I476" s="12"/>
      <c r="J476" s="12"/>
      <c r="K476" s="12"/>
    </row>
    <row r="477" customFormat="false" ht="15" hidden="false" customHeight="true" outlineLevel="0" collapsed="false">
      <c r="A477" s="12"/>
      <c r="B477" s="12"/>
      <c r="C477" s="12"/>
      <c r="D477" s="12"/>
      <c r="E477" s="12"/>
      <c r="F477" s="12"/>
      <c r="G477" s="12"/>
      <c r="H477" s="12"/>
      <c r="I477" s="12"/>
      <c r="J477" s="12"/>
      <c r="K477" s="12"/>
    </row>
    <row r="478" customFormat="false" ht="15" hidden="false" customHeight="true" outlineLevel="0" collapsed="false">
      <c r="A478" s="12"/>
      <c r="B478" s="12"/>
      <c r="C478" s="12"/>
      <c r="D478" s="12"/>
      <c r="E478" s="12"/>
      <c r="F478" s="12"/>
      <c r="G478" s="12"/>
      <c r="H478" s="12"/>
      <c r="I478" s="12"/>
      <c r="J478" s="12"/>
      <c r="K478" s="12"/>
    </row>
    <row r="479" customFormat="false" ht="15" hidden="false" customHeight="true" outlineLevel="0" collapsed="false">
      <c r="A479" s="12"/>
      <c r="B479" s="12"/>
      <c r="C479" s="12"/>
      <c r="D479" s="12"/>
      <c r="E479" s="12"/>
      <c r="F479" s="12"/>
      <c r="G479" s="12"/>
      <c r="H479" s="12"/>
      <c r="I479" s="12"/>
      <c r="J479" s="12"/>
      <c r="K479" s="12"/>
    </row>
    <row r="480" customFormat="false" ht="15" hidden="false" customHeight="true" outlineLevel="0" collapsed="false">
      <c r="A480" s="12"/>
      <c r="B480" s="12"/>
      <c r="C480" s="12"/>
      <c r="D480" s="12"/>
      <c r="E480" s="12"/>
      <c r="F480" s="12"/>
      <c r="G480" s="12"/>
      <c r="H480" s="12"/>
      <c r="I480" s="12"/>
      <c r="J480" s="12"/>
      <c r="K480" s="12"/>
    </row>
    <row r="481" customFormat="false" ht="15" hidden="false" customHeight="true" outlineLevel="0" collapsed="false">
      <c r="A481" s="12"/>
      <c r="B481" s="12"/>
      <c r="C481" s="12"/>
      <c r="D481" s="12"/>
      <c r="E481" s="12"/>
      <c r="F481" s="12"/>
      <c r="G481" s="12"/>
      <c r="H481" s="12"/>
      <c r="I481" s="12"/>
      <c r="J481" s="12"/>
      <c r="K481" s="12"/>
    </row>
    <row r="482" customFormat="false" ht="15" hidden="false" customHeight="true" outlineLevel="0" collapsed="false">
      <c r="A482" s="12"/>
      <c r="B482" s="12"/>
      <c r="C482" s="12"/>
      <c r="D482" s="12"/>
      <c r="E482" s="12"/>
      <c r="F482" s="12"/>
      <c r="G482" s="12"/>
      <c r="H482" s="12"/>
      <c r="I482" s="12"/>
      <c r="J482" s="12"/>
      <c r="K482" s="12"/>
    </row>
    <row r="483" customFormat="false" ht="15" hidden="false" customHeight="true" outlineLevel="0" collapsed="false">
      <c r="A483" s="12"/>
      <c r="B483" s="12"/>
      <c r="C483" s="12"/>
      <c r="D483" s="12"/>
      <c r="E483" s="12"/>
      <c r="F483" s="12"/>
      <c r="G483" s="12"/>
      <c r="H483" s="12"/>
      <c r="I483" s="12"/>
      <c r="J483" s="12"/>
      <c r="K483" s="12"/>
    </row>
    <row r="484" customFormat="false" ht="15" hidden="false" customHeight="true" outlineLevel="0" collapsed="false">
      <c r="A484" s="12"/>
      <c r="B484" s="12"/>
      <c r="C484" s="12"/>
      <c r="D484" s="12"/>
      <c r="E484" s="12"/>
      <c r="F484" s="12"/>
      <c r="G484" s="12"/>
      <c r="H484" s="12"/>
      <c r="I484" s="12"/>
      <c r="J484" s="12"/>
      <c r="K484" s="12"/>
    </row>
    <row r="485" customFormat="false" ht="15" hidden="false" customHeight="true" outlineLevel="0" collapsed="false">
      <c r="A485" s="12"/>
      <c r="B485" s="12"/>
      <c r="C485" s="12"/>
      <c r="D485" s="12"/>
      <c r="E485" s="12"/>
      <c r="F485" s="12"/>
      <c r="G485" s="12"/>
      <c r="H485" s="12"/>
      <c r="I485" s="12"/>
      <c r="J485" s="12"/>
      <c r="K485" s="12"/>
    </row>
    <row r="486" customFormat="false" ht="15" hidden="false" customHeight="true" outlineLevel="0" collapsed="false">
      <c r="A486" s="12"/>
      <c r="B486" s="12"/>
      <c r="C486" s="12"/>
      <c r="D486" s="12"/>
      <c r="E486" s="12"/>
      <c r="F486" s="12"/>
      <c r="G486" s="12"/>
      <c r="H486" s="12"/>
      <c r="I486" s="12"/>
      <c r="J486" s="12"/>
      <c r="K486" s="12"/>
    </row>
    <row r="487" customFormat="false" ht="15" hidden="false" customHeight="true" outlineLevel="0" collapsed="false">
      <c r="A487" s="12"/>
      <c r="B487" s="12"/>
      <c r="C487" s="12"/>
      <c r="D487" s="12"/>
      <c r="E487" s="12"/>
      <c r="F487" s="12"/>
      <c r="G487" s="12"/>
      <c r="H487" s="12"/>
      <c r="I487" s="12"/>
      <c r="J487" s="12"/>
      <c r="K487" s="12"/>
    </row>
    <row r="488" customFormat="false" ht="15" hidden="false" customHeight="true" outlineLevel="0" collapsed="false">
      <c r="A488" s="12"/>
      <c r="B488" s="12"/>
      <c r="C488" s="12"/>
      <c r="D488" s="12"/>
      <c r="E488" s="12"/>
      <c r="F488" s="12"/>
      <c r="G488" s="12"/>
      <c r="H488" s="12"/>
      <c r="I488" s="12"/>
      <c r="J488" s="12"/>
      <c r="K488" s="12"/>
    </row>
    <row r="489" customFormat="false" ht="15" hidden="false" customHeight="true" outlineLevel="0" collapsed="false">
      <c r="A489" s="12"/>
      <c r="B489" s="12"/>
      <c r="C489" s="12"/>
      <c r="D489" s="12"/>
      <c r="E489" s="12"/>
      <c r="F489" s="12"/>
      <c r="G489" s="12"/>
      <c r="H489" s="12"/>
      <c r="I489" s="12"/>
      <c r="J489" s="12"/>
      <c r="K489" s="12"/>
    </row>
    <row r="490" customFormat="false" ht="15" hidden="false" customHeight="true" outlineLevel="0" collapsed="false">
      <c r="A490" s="12"/>
      <c r="B490" s="12"/>
      <c r="C490" s="12"/>
      <c r="D490" s="12"/>
      <c r="E490" s="12"/>
      <c r="F490" s="12"/>
      <c r="G490" s="12"/>
      <c r="H490" s="12"/>
      <c r="I490" s="12"/>
      <c r="J490" s="12"/>
      <c r="K490" s="12"/>
    </row>
    <row r="491" customFormat="false" ht="15" hidden="false" customHeight="true" outlineLevel="0" collapsed="false">
      <c r="A491" s="12"/>
      <c r="B491" s="12"/>
      <c r="C491" s="12"/>
      <c r="D491" s="12"/>
      <c r="E491" s="12"/>
      <c r="F491" s="12"/>
      <c r="G491" s="12"/>
      <c r="H491" s="12"/>
      <c r="I491" s="12"/>
      <c r="J491" s="12"/>
      <c r="K491" s="12"/>
    </row>
    <row r="492" customFormat="false" ht="15" hidden="false" customHeight="true" outlineLevel="0" collapsed="false">
      <c r="A492" s="12"/>
      <c r="B492" s="12"/>
      <c r="C492" s="12"/>
      <c r="D492" s="12"/>
      <c r="E492" s="12"/>
      <c r="F492" s="12"/>
      <c r="G492" s="12"/>
      <c r="H492" s="12"/>
      <c r="I492" s="12"/>
      <c r="J492" s="12"/>
      <c r="K492" s="12"/>
    </row>
    <row r="493" customFormat="false" ht="15" hidden="false" customHeight="true" outlineLevel="0" collapsed="false">
      <c r="A493" s="12"/>
      <c r="B493" s="12"/>
      <c r="C493" s="12"/>
      <c r="D493" s="12"/>
      <c r="E493" s="12"/>
      <c r="F493" s="12"/>
      <c r="G493" s="12"/>
      <c r="H493" s="12"/>
      <c r="I493" s="12"/>
      <c r="J493" s="12"/>
      <c r="K493" s="12"/>
    </row>
    <row r="494" customFormat="false" ht="15" hidden="false" customHeight="true" outlineLevel="0" collapsed="false">
      <c r="A494" s="12"/>
      <c r="B494" s="12"/>
      <c r="C494" s="12"/>
      <c r="D494" s="12"/>
      <c r="E494" s="12"/>
      <c r="F494" s="12"/>
      <c r="G494" s="12"/>
      <c r="H494" s="12"/>
      <c r="I494" s="12"/>
      <c r="J494" s="12"/>
      <c r="K494" s="12"/>
    </row>
    <row r="495" customFormat="false" ht="15" hidden="false" customHeight="true" outlineLevel="0" collapsed="false">
      <c r="A495" s="12"/>
      <c r="B495" s="12"/>
      <c r="C495" s="12"/>
      <c r="D495" s="12"/>
      <c r="E495" s="12"/>
      <c r="F495" s="12"/>
      <c r="G495" s="12"/>
      <c r="H495" s="12"/>
      <c r="I495" s="12"/>
      <c r="J495" s="12"/>
      <c r="K495" s="12"/>
    </row>
    <row r="496" customFormat="false" ht="15" hidden="false" customHeight="true" outlineLevel="0" collapsed="false">
      <c r="A496" s="12"/>
      <c r="B496" s="12"/>
      <c r="C496" s="12"/>
      <c r="D496" s="12"/>
      <c r="E496" s="12"/>
      <c r="F496" s="12"/>
      <c r="G496" s="12"/>
      <c r="H496" s="12"/>
      <c r="I496" s="12"/>
      <c r="J496" s="12"/>
      <c r="K496" s="12"/>
    </row>
    <row r="497" customFormat="false" ht="15" hidden="false" customHeight="true" outlineLevel="0" collapsed="false">
      <c r="A497" s="12"/>
      <c r="B497" s="12"/>
      <c r="C497" s="12"/>
      <c r="D497" s="12"/>
      <c r="E497" s="12"/>
      <c r="F497" s="12"/>
      <c r="G497" s="12"/>
      <c r="H497" s="12"/>
      <c r="I497" s="12"/>
      <c r="J497" s="12"/>
      <c r="K497" s="12"/>
    </row>
    <row r="498" customFormat="false" ht="15" hidden="false" customHeight="true" outlineLevel="0" collapsed="false">
      <c r="A498" s="12"/>
      <c r="B498" s="12"/>
      <c r="C498" s="12"/>
      <c r="D498" s="12"/>
      <c r="E498" s="12"/>
      <c r="F498" s="12"/>
      <c r="G498" s="12"/>
      <c r="H498" s="12"/>
      <c r="I498" s="12"/>
      <c r="J498" s="12"/>
      <c r="K498" s="12"/>
    </row>
    <row r="499" customFormat="false" ht="15" hidden="false" customHeight="true" outlineLevel="0" collapsed="false">
      <c r="A499" s="12"/>
      <c r="B499" s="12"/>
      <c r="C499" s="12"/>
      <c r="D499" s="12"/>
      <c r="E499" s="12"/>
      <c r="F499" s="12"/>
      <c r="G499" s="12"/>
      <c r="H499" s="12"/>
      <c r="I499" s="12"/>
      <c r="J499" s="12"/>
      <c r="K499" s="12"/>
    </row>
    <row r="500" customFormat="false" ht="15" hidden="false" customHeight="true" outlineLevel="0" collapsed="false">
      <c r="A500" s="12"/>
      <c r="B500" s="12"/>
      <c r="C500" s="12"/>
      <c r="D500" s="12"/>
      <c r="E500" s="12"/>
      <c r="F500" s="12"/>
      <c r="G500" s="12"/>
      <c r="H500" s="12"/>
      <c r="I500" s="12"/>
      <c r="J500" s="12"/>
      <c r="K500" s="12"/>
    </row>
    <row r="501" customFormat="false" ht="15" hidden="false" customHeight="true" outlineLevel="0" collapsed="false">
      <c r="A501" s="12"/>
      <c r="B501" s="12"/>
      <c r="C501" s="12"/>
      <c r="D501" s="12"/>
      <c r="E501" s="12"/>
      <c r="F501" s="12"/>
      <c r="G501" s="12"/>
      <c r="H501" s="12"/>
      <c r="I501" s="12"/>
      <c r="J501" s="12"/>
      <c r="K501" s="12"/>
    </row>
    <row r="502" customFormat="false" ht="15" hidden="false" customHeight="true" outlineLevel="0" collapsed="false">
      <c r="A502" s="12"/>
      <c r="B502" s="12"/>
      <c r="C502" s="12"/>
      <c r="D502" s="12"/>
      <c r="E502" s="12"/>
      <c r="F502" s="12"/>
      <c r="G502" s="12"/>
      <c r="H502" s="12"/>
      <c r="I502" s="12"/>
      <c r="J502" s="12"/>
      <c r="K502" s="12"/>
    </row>
    <row r="503" customFormat="false" ht="15" hidden="false" customHeight="true" outlineLevel="0" collapsed="false">
      <c r="A503" s="12"/>
      <c r="B503" s="12"/>
      <c r="C503" s="12"/>
      <c r="D503" s="12"/>
      <c r="E503" s="12"/>
      <c r="F503" s="12"/>
      <c r="G503" s="12"/>
      <c r="H503" s="12"/>
      <c r="I503" s="12"/>
      <c r="J503" s="12"/>
      <c r="K503" s="12"/>
    </row>
    <row r="504" customFormat="false" ht="15" hidden="false" customHeight="true" outlineLevel="0" collapsed="false">
      <c r="A504" s="12"/>
      <c r="B504" s="12"/>
      <c r="C504" s="12"/>
      <c r="D504" s="12"/>
      <c r="E504" s="12"/>
      <c r="F504" s="12"/>
      <c r="G504" s="12"/>
      <c r="H504" s="12"/>
      <c r="I504" s="12"/>
      <c r="J504" s="12"/>
      <c r="K504" s="12"/>
    </row>
    <row r="505" customFormat="false" ht="15" hidden="false" customHeight="true" outlineLevel="0" collapsed="false">
      <c r="A505" s="12"/>
      <c r="B505" s="12"/>
      <c r="C505" s="12"/>
      <c r="D505" s="12"/>
      <c r="E505" s="12"/>
      <c r="F505" s="12"/>
      <c r="G505" s="12"/>
      <c r="H505" s="12"/>
      <c r="I505" s="12"/>
      <c r="J505" s="12"/>
      <c r="K505" s="12"/>
    </row>
    <row r="506" customFormat="false" ht="15" hidden="false" customHeight="true" outlineLevel="0" collapsed="false">
      <c r="A506" s="12"/>
      <c r="B506" s="12"/>
      <c r="C506" s="12"/>
      <c r="D506" s="12"/>
      <c r="E506" s="12"/>
      <c r="F506" s="12"/>
      <c r="G506" s="12"/>
      <c r="H506" s="12"/>
      <c r="I506" s="12"/>
      <c r="J506" s="12"/>
      <c r="K506" s="12"/>
    </row>
    <row r="507" customFormat="false" ht="15" hidden="false" customHeight="true" outlineLevel="0" collapsed="false">
      <c r="A507" s="12"/>
      <c r="B507" s="12"/>
      <c r="C507" s="12"/>
      <c r="D507" s="12"/>
      <c r="E507" s="12"/>
      <c r="F507" s="12"/>
      <c r="G507" s="12"/>
      <c r="H507" s="12"/>
      <c r="I507" s="12"/>
      <c r="J507" s="12"/>
      <c r="K507" s="12"/>
    </row>
    <row r="508" customFormat="false" ht="15" hidden="false" customHeight="true" outlineLevel="0" collapsed="false">
      <c r="A508" s="12"/>
      <c r="B508" s="12"/>
      <c r="C508" s="12"/>
      <c r="D508" s="12"/>
      <c r="E508" s="12"/>
      <c r="F508" s="12"/>
      <c r="G508" s="12"/>
      <c r="H508" s="12"/>
      <c r="I508" s="12"/>
      <c r="J508" s="12"/>
      <c r="K508" s="12"/>
    </row>
    <row r="509" customFormat="false" ht="15" hidden="false" customHeight="true" outlineLevel="0" collapsed="false">
      <c r="A509" s="12"/>
      <c r="B509" s="12"/>
      <c r="C509" s="12"/>
      <c r="D509" s="12"/>
      <c r="E509" s="12"/>
      <c r="F509" s="12"/>
      <c r="G509" s="12"/>
      <c r="H509" s="12"/>
      <c r="I509" s="12"/>
      <c r="J509" s="12"/>
      <c r="K509" s="12"/>
    </row>
    <row r="510" customFormat="false" ht="15" hidden="false" customHeight="true" outlineLevel="0" collapsed="false">
      <c r="A510" s="12"/>
      <c r="B510" s="12"/>
      <c r="C510" s="12"/>
      <c r="D510" s="12"/>
      <c r="E510" s="12"/>
      <c r="F510" s="12"/>
      <c r="G510" s="12"/>
      <c r="H510" s="12"/>
      <c r="I510" s="12"/>
      <c r="J510" s="12"/>
      <c r="K510" s="12"/>
    </row>
    <row r="511" customFormat="false" ht="15" hidden="false" customHeight="true" outlineLevel="0" collapsed="false">
      <c r="A511" s="12"/>
      <c r="B511" s="12"/>
      <c r="C511" s="12"/>
      <c r="D511" s="12"/>
      <c r="E511" s="12"/>
      <c r="F511" s="12"/>
      <c r="G511" s="12"/>
      <c r="H511" s="12"/>
      <c r="I511" s="12"/>
      <c r="J511" s="12"/>
      <c r="K511" s="12"/>
    </row>
    <row r="512" customFormat="false" ht="15" hidden="false" customHeight="true" outlineLevel="0" collapsed="false">
      <c r="A512" s="12"/>
      <c r="B512" s="12"/>
      <c r="C512" s="12"/>
      <c r="D512" s="12"/>
      <c r="E512" s="12"/>
      <c r="F512" s="12"/>
      <c r="G512" s="12"/>
      <c r="H512" s="12"/>
      <c r="I512" s="12"/>
      <c r="J512" s="12"/>
      <c r="K512" s="12"/>
    </row>
    <row r="513" customFormat="false" ht="15" hidden="false" customHeight="true" outlineLevel="0" collapsed="false">
      <c r="A513" s="12"/>
      <c r="B513" s="12"/>
      <c r="C513" s="12"/>
      <c r="D513" s="12"/>
      <c r="E513" s="12"/>
      <c r="F513" s="12"/>
      <c r="G513" s="12"/>
      <c r="H513" s="12"/>
      <c r="I513" s="12"/>
      <c r="J513" s="12"/>
      <c r="K513" s="12"/>
    </row>
    <row r="514" customFormat="false" ht="15" hidden="false" customHeight="true" outlineLevel="0" collapsed="false">
      <c r="A514" s="12"/>
      <c r="B514" s="12"/>
      <c r="C514" s="12"/>
      <c r="D514" s="12"/>
      <c r="E514" s="12"/>
      <c r="F514" s="12"/>
      <c r="G514" s="12"/>
      <c r="H514" s="12"/>
      <c r="I514" s="12"/>
      <c r="J514" s="12"/>
      <c r="K514" s="12"/>
    </row>
    <row r="515" customFormat="false" ht="15" hidden="false" customHeight="true" outlineLevel="0" collapsed="false">
      <c r="A515" s="12"/>
      <c r="B515" s="12"/>
      <c r="C515" s="12"/>
      <c r="D515" s="12"/>
      <c r="E515" s="12"/>
      <c r="F515" s="12"/>
      <c r="G515" s="12"/>
      <c r="H515" s="12"/>
      <c r="I515" s="12"/>
      <c r="J515" s="12"/>
      <c r="K515" s="12"/>
    </row>
    <row r="516" customFormat="false" ht="15" hidden="false" customHeight="true" outlineLevel="0" collapsed="false">
      <c r="A516" s="12"/>
      <c r="B516" s="12"/>
      <c r="C516" s="12"/>
      <c r="D516" s="12"/>
      <c r="E516" s="12"/>
      <c r="F516" s="12"/>
      <c r="G516" s="12"/>
      <c r="H516" s="12"/>
      <c r="I516" s="12"/>
      <c r="J516" s="12"/>
      <c r="K516" s="12"/>
    </row>
    <row r="517" customFormat="false" ht="15" hidden="false" customHeight="true" outlineLevel="0" collapsed="false">
      <c r="A517" s="12"/>
      <c r="B517" s="12"/>
      <c r="C517" s="12"/>
      <c r="D517" s="12"/>
      <c r="E517" s="12"/>
      <c r="F517" s="12"/>
      <c r="G517" s="12"/>
      <c r="H517" s="12"/>
      <c r="I517" s="12"/>
      <c r="J517" s="12"/>
      <c r="K517" s="12"/>
    </row>
    <row r="518" customFormat="false" ht="15" hidden="false" customHeight="true" outlineLevel="0" collapsed="false">
      <c r="A518" s="12"/>
      <c r="B518" s="12"/>
      <c r="C518" s="12"/>
      <c r="D518" s="12"/>
      <c r="E518" s="12"/>
      <c r="F518" s="12"/>
      <c r="G518" s="12"/>
      <c r="H518" s="12"/>
      <c r="I518" s="12"/>
      <c r="J518" s="12"/>
      <c r="K518" s="12"/>
    </row>
    <row r="519" customFormat="false" ht="15" hidden="false" customHeight="true" outlineLevel="0" collapsed="false">
      <c r="A519" s="12"/>
      <c r="B519" s="12"/>
      <c r="C519" s="12"/>
      <c r="D519" s="12"/>
      <c r="E519" s="12"/>
      <c r="F519" s="12"/>
      <c r="G519" s="12"/>
      <c r="H519" s="12"/>
      <c r="I519" s="12"/>
      <c r="J519" s="12"/>
      <c r="K519" s="12"/>
    </row>
    <row r="520" customFormat="false" ht="15" hidden="false" customHeight="true" outlineLevel="0" collapsed="false">
      <c r="A520" s="12"/>
      <c r="B520" s="12"/>
      <c r="C520" s="12"/>
      <c r="D520" s="12"/>
      <c r="E520" s="12"/>
      <c r="F520" s="12"/>
      <c r="G520" s="12"/>
      <c r="H520" s="12"/>
      <c r="I520" s="12"/>
      <c r="J520" s="12"/>
      <c r="K520" s="12"/>
    </row>
    <row r="521" customFormat="false" ht="15" hidden="false" customHeight="true" outlineLevel="0" collapsed="false">
      <c r="A521" s="12"/>
      <c r="B521" s="12"/>
      <c r="C521" s="12"/>
      <c r="D521" s="12"/>
      <c r="E521" s="12"/>
      <c r="F521" s="12"/>
      <c r="G521" s="12"/>
      <c r="H521" s="12"/>
      <c r="I521" s="12"/>
      <c r="J521" s="12"/>
      <c r="K521" s="12"/>
    </row>
    <row r="522" customFormat="false" ht="15" hidden="false" customHeight="true" outlineLevel="0" collapsed="false">
      <c r="A522" s="12"/>
      <c r="B522" s="12"/>
      <c r="C522" s="12"/>
      <c r="D522" s="12"/>
      <c r="E522" s="12"/>
      <c r="F522" s="12"/>
      <c r="G522" s="12"/>
      <c r="H522" s="12"/>
      <c r="I522" s="12"/>
      <c r="J522" s="12"/>
      <c r="K522" s="12"/>
    </row>
    <row r="523" customFormat="false" ht="15" hidden="false" customHeight="true" outlineLevel="0" collapsed="false">
      <c r="A523" s="12"/>
      <c r="B523" s="12"/>
      <c r="C523" s="12"/>
      <c r="D523" s="12"/>
      <c r="E523" s="12"/>
      <c r="F523" s="12"/>
      <c r="G523" s="12"/>
      <c r="H523" s="12"/>
      <c r="I523" s="12"/>
      <c r="J523" s="12"/>
      <c r="K523" s="12"/>
    </row>
    <row r="524" customFormat="false" ht="15" hidden="false" customHeight="true" outlineLevel="0" collapsed="false">
      <c r="A524" s="12"/>
      <c r="B524" s="12"/>
      <c r="C524" s="12"/>
      <c r="D524" s="12"/>
      <c r="E524" s="12"/>
      <c r="F524" s="12"/>
      <c r="G524" s="12"/>
      <c r="H524" s="12"/>
      <c r="I524" s="12"/>
      <c r="J524" s="12"/>
      <c r="K524" s="12"/>
    </row>
    <row r="525" customFormat="false" ht="15" hidden="false" customHeight="true" outlineLevel="0" collapsed="false">
      <c r="A525" s="12"/>
      <c r="B525" s="12"/>
      <c r="C525" s="12"/>
      <c r="D525" s="12"/>
      <c r="E525" s="12"/>
      <c r="F525" s="12"/>
      <c r="G525" s="12"/>
      <c r="H525" s="12"/>
      <c r="I525" s="12"/>
      <c r="J525" s="12"/>
      <c r="K525" s="12"/>
    </row>
    <row r="526" customFormat="false" ht="15" hidden="false" customHeight="true" outlineLevel="0" collapsed="false">
      <c r="A526" s="12"/>
      <c r="B526" s="12"/>
      <c r="C526" s="12"/>
      <c r="D526" s="12"/>
      <c r="E526" s="12"/>
      <c r="F526" s="12"/>
      <c r="G526" s="12"/>
      <c r="H526" s="12"/>
      <c r="I526" s="12"/>
      <c r="J526" s="12"/>
      <c r="K526" s="12"/>
    </row>
    <row r="527" customFormat="false" ht="15" hidden="false" customHeight="true" outlineLevel="0" collapsed="false">
      <c r="A527" s="12"/>
      <c r="B527" s="12"/>
      <c r="C527" s="12"/>
      <c r="D527" s="12"/>
      <c r="E527" s="12"/>
      <c r="F527" s="12"/>
      <c r="G527" s="12"/>
      <c r="H527" s="12"/>
      <c r="I527" s="12"/>
      <c r="J527" s="12"/>
      <c r="K527" s="12"/>
    </row>
    <row r="528" customFormat="false" ht="15" hidden="false" customHeight="true" outlineLevel="0" collapsed="false">
      <c r="A528" s="12"/>
      <c r="B528" s="12"/>
      <c r="C528" s="12"/>
      <c r="D528" s="12"/>
      <c r="E528" s="12"/>
      <c r="F528" s="12"/>
      <c r="G528" s="12"/>
      <c r="H528" s="12"/>
      <c r="I528" s="12"/>
      <c r="J528" s="12"/>
      <c r="K528" s="12"/>
    </row>
    <row r="529" customFormat="false" ht="15" hidden="false" customHeight="true" outlineLevel="0" collapsed="false">
      <c r="A529" s="12"/>
      <c r="B529" s="12"/>
      <c r="C529" s="12"/>
      <c r="D529" s="12"/>
      <c r="E529" s="12"/>
      <c r="F529" s="12"/>
      <c r="G529" s="12"/>
      <c r="H529" s="12"/>
      <c r="I529" s="12"/>
      <c r="J529" s="12"/>
      <c r="K529" s="12"/>
    </row>
    <row r="530" customFormat="false" ht="15" hidden="false" customHeight="true" outlineLevel="0" collapsed="false">
      <c r="A530" s="12"/>
      <c r="B530" s="12"/>
      <c r="C530" s="12"/>
      <c r="D530" s="12"/>
      <c r="E530" s="12"/>
      <c r="F530" s="12"/>
      <c r="G530" s="12"/>
      <c r="H530" s="12"/>
      <c r="I530" s="12"/>
      <c r="J530" s="12"/>
      <c r="K530" s="12"/>
    </row>
    <row r="531" customFormat="false" ht="15" hidden="false" customHeight="true" outlineLevel="0" collapsed="false">
      <c r="A531" s="12"/>
      <c r="B531" s="12"/>
      <c r="C531" s="12"/>
      <c r="D531" s="12"/>
      <c r="E531" s="12"/>
      <c r="F531" s="12"/>
      <c r="G531" s="12"/>
      <c r="H531" s="12"/>
      <c r="I531" s="12"/>
      <c r="J531" s="12"/>
      <c r="K531" s="12"/>
    </row>
    <row r="532" customFormat="false" ht="15" hidden="false" customHeight="true" outlineLevel="0" collapsed="false">
      <c r="A532" s="12"/>
      <c r="B532" s="12"/>
      <c r="C532" s="12"/>
      <c r="D532" s="12"/>
      <c r="E532" s="12"/>
      <c r="F532" s="12"/>
      <c r="G532" s="12"/>
      <c r="H532" s="12"/>
      <c r="I532" s="12"/>
      <c r="J532" s="12"/>
      <c r="K532" s="12"/>
    </row>
    <row r="533" customFormat="false" ht="15" hidden="false" customHeight="true" outlineLevel="0" collapsed="false">
      <c r="A533" s="12"/>
      <c r="B533" s="12"/>
      <c r="C533" s="12"/>
      <c r="D533" s="12"/>
      <c r="E533" s="12"/>
      <c r="F533" s="12"/>
      <c r="G533" s="12"/>
      <c r="H533" s="12"/>
      <c r="I533" s="12"/>
      <c r="J533" s="12"/>
      <c r="K533" s="12"/>
    </row>
    <row r="534" customFormat="false" ht="15" hidden="false" customHeight="true" outlineLevel="0" collapsed="false">
      <c r="A534" s="12"/>
      <c r="B534" s="12"/>
      <c r="C534" s="12"/>
      <c r="D534" s="12"/>
      <c r="E534" s="12"/>
      <c r="F534" s="12"/>
      <c r="G534" s="12"/>
      <c r="H534" s="12"/>
      <c r="I534" s="12"/>
      <c r="J534" s="12"/>
      <c r="K534" s="12"/>
    </row>
    <row r="535" customFormat="false" ht="15" hidden="false" customHeight="true" outlineLevel="0" collapsed="false">
      <c r="A535" s="12"/>
      <c r="B535" s="12"/>
      <c r="C535" s="12"/>
      <c r="D535" s="12"/>
      <c r="E535" s="12"/>
      <c r="F535" s="12"/>
      <c r="G535" s="12"/>
      <c r="H535" s="12"/>
      <c r="I535" s="12"/>
      <c r="J535" s="12"/>
      <c r="K535" s="12"/>
    </row>
    <row r="536" customFormat="false" ht="15" hidden="false" customHeight="true" outlineLevel="0" collapsed="false">
      <c r="A536" s="12"/>
      <c r="B536" s="12"/>
      <c r="C536" s="12"/>
      <c r="D536" s="12"/>
      <c r="E536" s="12"/>
      <c r="F536" s="12"/>
      <c r="G536" s="12"/>
      <c r="H536" s="12"/>
      <c r="I536" s="12"/>
      <c r="J536" s="12"/>
      <c r="K536" s="12"/>
    </row>
    <row r="537" customFormat="false" ht="15" hidden="false" customHeight="true" outlineLevel="0" collapsed="false">
      <c r="A537" s="12"/>
      <c r="B537" s="12"/>
      <c r="C537" s="12"/>
      <c r="D537" s="12"/>
      <c r="E537" s="12"/>
      <c r="F537" s="12"/>
      <c r="G537" s="12"/>
      <c r="H537" s="12"/>
      <c r="I537" s="12"/>
      <c r="J537" s="12"/>
      <c r="K537" s="12"/>
    </row>
    <row r="538" customFormat="false" ht="15" hidden="false" customHeight="true" outlineLevel="0" collapsed="false">
      <c r="A538" s="12"/>
      <c r="B538" s="12"/>
      <c r="C538" s="12"/>
      <c r="D538" s="12"/>
      <c r="E538" s="12"/>
      <c r="F538" s="12"/>
      <c r="G538" s="12"/>
      <c r="H538" s="12"/>
      <c r="I538" s="12"/>
      <c r="J538" s="12"/>
      <c r="K538" s="12"/>
    </row>
    <row r="539" customFormat="false" ht="15" hidden="false" customHeight="true" outlineLevel="0" collapsed="false">
      <c r="A539" s="12"/>
      <c r="B539" s="12"/>
      <c r="C539" s="12"/>
      <c r="D539" s="12"/>
      <c r="E539" s="12"/>
      <c r="F539" s="12"/>
      <c r="G539" s="12"/>
      <c r="H539" s="12"/>
      <c r="I539" s="12"/>
      <c r="J539" s="12"/>
      <c r="K539" s="12"/>
    </row>
    <row r="540" customFormat="false" ht="15" hidden="false" customHeight="true" outlineLevel="0" collapsed="false">
      <c r="A540" s="12"/>
      <c r="B540" s="12"/>
      <c r="C540" s="12"/>
      <c r="D540" s="12"/>
      <c r="E540" s="12"/>
      <c r="F540" s="12"/>
      <c r="G540" s="12"/>
      <c r="H540" s="12"/>
      <c r="I540" s="12"/>
      <c r="J540" s="12"/>
      <c r="K540" s="12"/>
    </row>
    <row r="541" customFormat="false" ht="15" hidden="false" customHeight="true" outlineLevel="0" collapsed="false">
      <c r="A541" s="12"/>
      <c r="B541" s="12"/>
      <c r="C541" s="12"/>
      <c r="D541" s="12"/>
      <c r="E541" s="12"/>
      <c r="F541" s="12"/>
      <c r="G541" s="12"/>
      <c r="H541" s="12"/>
      <c r="I541" s="12"/>
      <c r="J541" s="12"/>
      <c r="K541" s="12"/>
    </row>
    <row r="542" customFormat="false" ht="15" hidden="false" customHeight="true" outlineLevel="0" collapsed="false">
      <c r="A542" s="12"/>
      <c r="B542" s="12"/>
      <c r="C542" s="12"/>
      <c r="D542" s="12"/>
      <c r="E542" s="12"/>
      <c r="F542" s="12"/>
      <c r="G542" s="12"/>
      <c r="H542" s="12"/>
      <c r="I542" s="12"/>
      <c r="J542" s="12"/>
      <c r="K542" s="12"/>
    </row>
    <row r="543" customFormat="false" ht="15" hidden="false" customHeight="true" outlineLevel="0" collapsed="false">
      <c r="A543" s="12"/>
      <c r="B543" s="12"/>
      <c r="C543" s="12"/>
      <c r="D543" s="12"/>
      <c r="E543" s="12"/>
      <c r="F543" s="12"/>
      <c r="G543" s="12"/>
      <c r="H543" s="12"/>
      <c r="I543" s="12"/>
      <c r="J543" s="12"/>
      <c r="K543" s="12"/>
    </row>
    <row r="544" customFormat="false" ht="15" hidden="false" customHeight="true" outlineLevel="0" collapsed="false">
      <c r="A544" s="12"/>
      <c r="B544" s="12"/>
      <c r="C544" s="12"/>
      <c r="D544" s="12"/>
      <c r="E544" s="12"/>
      <c r="F544" s="12"/>
      <c r="G544" s="12"/>
      <c r="H544" s="12"/>
      <c r="I544" s="12"/>
      <c r="J544" s="12"/>
      <c r="K544" s="12"/>
    </row>
    <row r="545" customFormat="false" ht="15" hidden="false" customHeight="true" outlineLevel="0" collapsed="false">
      <c r="A545" s="12"/>
      <c r="B545" s="12"/>
      <c r="C545" s="12"/>
      <c r="D545" s="12"/>
      <c r="E545" s="12"/>
      <c r="F545" s="12"/>
      <c r="G545" s="12"/>
      <c r="H545" s="12"/>
      <c r="I545" s="12"/>
      <c r="J545" s="12"/>
      <c r="K545" s="12"/>
    </row>
    <row r="546" customFormat="false" ht="15" hidden="false" customHeight="true" outlineLevel="0" collapsed="false">
      <c r="A546" s="12"/>
      <c r="B546" s="12"/>
      <c r="C546" s="12"/>
      <c r="D546" s="12"/>
      <c r="E546" s="12"/>
      <c r="F546" s="12"/>
      <c r="G546" s="12"/>
      <c r="H546" s="12"/>
      <c r="I546" s="12"/>
      <c r="J546" s="12"/>
      <c r="K546" s="12"/>
    </row>
    <row r="547" customFormat="false" ht="15" hidden="false" customHeight="true" outlineLevel="0" collapsed="false">
      <c r="A547" s="12"/>
      <c r="B547" s="12"/>
      <c r="C547" s="12"/>
      <c r="D547" s="12"/>
      <c r="E547" s="12"/>
      <c r="F547" s="12"/>
      <c r="G547" s="12"/>
      <c r="H547" s="12"/>
      <c r="I547" s="12"/>
      <c r="J547" s="12"/>
      <c r="K547" s="12"/>
    </row>
    <row r="548" customFormat="false" ht="15" hidden="false" customHeight="true" outlineLevel="0" collapsed="false">
      <c r="A548" s="12"/>
      <c r="B548" s="12"/>
      <c r="C548" s="12"/>
      <c r="D548" s="12"/>
      <c r="E548" s="12"/>
      <c r="F548" s="12"/>
      <c r="G548" s="12"/>
      <c r="H548" s="12"/>
      <c r="I548" s="12"/>
      <c r="J548" s="12"/>
      <c r="K548" s="12"/>
    </row>
    <row r="549" customFormat="false" ht="15" hidden="false" customHeight="true" outlineLevel="0" collapsed="false">
      <c r="A549" s="12"/>
      <c r="B549" s="12"/>
      <c r="C549" s="12"/>
      <c r="D549" s="12"/>
      <c r="E549" s="12"/>
      <c r="F549" s="12"/>
      <c r="G549" s="12"/>
      <c r="H549" s="12"/>
      <c r="I549" s="12"/>
      <c r="J549" s="12"/>
      <c r="K549" s="12"/>
    </row>
    <row r="550" customFormat="false" ht="15" hidden="false" customHeight="true" outlineLevel="0" collapsed="false">
      <c r="A550" s="12"/>
      <c r="B550" s="12"/>
      <c r="C550" s="12"/>
      <c r="D550" s="12"/>
      <c r="E550" s="12"/>
      <c r="F550" s="12"/>
      <c r="G550" s="12"/>
      <c r="H550" s="12"/>
      <c r="I550" s="12"/>
      <c r="J550" s="12"/>
      <c r="K550" s="12"/>
    </row>
    <row r="551" customFormat="false" ht="15" hidden="false" customHeight="true" outlineLevel="0" collapsed="false">
      <c r="A551" s="12"/>
      <c r="B551" s="12"/>
      <c r="C551" s="12"/>
      <c r="D551" s="12"/>
      <c r="E551" s="12"/>
      <c r="F551" s="12"/>
      <c r="G551" s="12"/>
      <c r="H551" s="12"/>
      <c r="I551" s="12"/>
      <c r="J551" s="12"/>
      <c r="K551" s="12"/>
    </row>
    <row r="552" customFormat="false" ht="15" hidden="false" customHeight="true" outlineLevel="0" collapsed="false">
      <c r="A552" s="12"/>
      <c r="B552" s="12"/>
      <c r="C552" s="12"/>
      <c r="D552" s="12"/>
      <c r="E552" s="12"/>
      <c r="F552" s="12"/>
      <c r="G552" s="12"/>
      <c r="H552" s="12"/>
      <c r="I552" s="12"/>
      <c r="J552" s="12"/>
      <c r="K552" s="12"/>
    </row>
    <row r="553" customFormat="false" ht="15" hidden="false" customHeight="true" outlineLevel="0" collapsed="false">
      <c r="A553" s="12"/>
      <c r="B553" s="12"/>
      <c r="C553" s="12"/>
      <c r="D553" s="12"/>
      <c r="E553" s="12"/>
      <c r="F553" s="12"/>
      <c r="G553" s="12"/>
      <c r="H553" s="12"/>
      <c r="I553" s="12"/>
      <c r="J553" s="12"/>
      <c r="K553" s="12"/>
    </row>
    <row r="554" customFormat="false" ht="15" hidden="false" customHeight="true" outlineLevel="0" collapsed="false">
      <c r="A554" s="12"/>
      <c r="B554" s="12"/>
      <c r="C554" s="12"/>
      <c r="D554" s="12"/>
      <c r="E554" s="12"/>
      <c r="F554" s="12"/>
      <c r="G554" s="12"/>
      <c r="H554" s="12"/>
      <c r="I554" s="12"/>
      <c r="J554" s="12"/>
      <c r="K554" s="12"/>
    </row>
    <row r="555" customFormat="false" ht="15" hidden="false" customHeight="true" outlineLevel="0" collapsed="false">
      <c r="A555" s="12"/>
      <c r="B555" s="12"/>
      <c r="C555" s="12"/>
      <c r="D555" s="12"/>
      <c r="E555" s="12"/>
      <c r="F555" s="12"/>
      <c r="G555" s="12"/>
      <c r="H555" s="12"/>
      <c r="I555" s="12"/>
      <c r="J555" s="12"/>
      <c r="K555" s="12"/>
    </row>
    <row r="556" customFormat="false" ht="15" hidden="false" customHeight="true" outlineLevel="0" collapsed="false">
      <c r="A556" s="12"/>
      <c r="B556" s="12"/>
      <c r="C556" s="12"/>
      <c r="D556" s="12"/>
      <c r="E556" s="12"/>
      <c r="F556" s="12"/>
      <c r="G556" s="12"/>
      <c r="H556" s="12"/>
      <c r="I556" s="12"/>
      <c r="J556" s="12"/>
      <c r="K556" s="12"/>
    </row>
    <row r="557" customFormat="false" ht="15" hidden="false" customHeight="true" outlineLevel="0" collapsed="false">
      <c r="A557" s="12"/>
      <c r="B557" s="12"/>
      <c r="C557" s="12"/>
      <c r="D557" s="12"/>
      <c r="E557" s="12"/>
      <c r="F557" s="12"/>
      <c r="G557" s="12"/>
      <c r="H557" s="12"/>
      <c r="I557" s="12"/>
      <c r="J557" s="12"/>
      <c r="K557" s="12"/>
    </row>
    <row r="558" customFormat="false" ht="15" hidden="false" customHeight="true" outlineLevel="0" collapsed="false">
      <c r="A558" s="12"/>
      <c r="B558" s="12"/>
      <c r="C558" s="12"/>
      <c r="D558" s="12"/>
      <c r="E558" s="12"/>
      <c r="F558" s="12"/>
      <c r="G558" s="12"/>
      <c r="H558" s="12"/>
      <c r="I558" s="12"/>
      <c r="J558" s="12"/>
      <c r="K558" s="12"/>
    </row>
    <row r="559" customFormat="false" ht="15" hidden="false" customHeight="true" outlineLevel="0" collapsed="false">
      <c r="A559" s="12"/>
      <c r="B559" s="12"/>
      <c r="C559" s="12"/>
      <c r="D559" s="12"/>
      <c r="E559" s="12"/>
      <c r="F559" s="12"/>
      <c r="G559" s="12"/>
      <c r="H559" s="12"/>
      <c r="I559" s="12"/>
      <c r="J559" s="12"/>
      <c r="K559" s="12"/>
    </row>
    <row r="560" customFormat="false" ht="15" hidden="false" customHeight="true" outlineLevel="0" collapsed="false">
      <c r="A560" s="12"/>
      <c r="B560" s="12"/>
      <c r="C560" s="12"/>
      <c r="D560" s="12"/>
      <c r="E560" s="12"/>
      <c r="F560" s="12"/>
      <c r="G560" s="12"/>
      <c r="H560" s="12"/>
      <c r="I560" s="12"/>
      <c r="J560" s="12"/>
      <c r="K560" s="12"/>
    </row>
    <row r="561" customFormat="false" ht="15" hidden="false" customHeight="true" outlineLevel="0" collapsed="false">
      <c r="A561" s="12"/>
      <c r="B561" s="12"/>
      <c r="C561" s="12"/>
      <c r="D561" s="12"/>
      <c r="E561" s="12"/>
      <c r="F561" s="12"/>
      <c r="G561" s="12"/>
      <c r="H561" s="12"/>
      <c r="I561" s="12"/>
      <c r="J561" s="12"/>
      <c r="K561" s="12"/>
    </row>
    <row r="562" customFormat="false" ht="15" hidden="false" customHeight="true" outlineLevel="0" collapsed="false">
      <c r="A562" s="12"/>
      <c r="B562" s="12"/>
      <c r="C562" s="12"/>
      <c r="D562" s="12"/>
      <c r="E562" s="12"/>
      <c r="F562" s="12"/>
      <c r="G562" s="12"/>
      <c r="H562" s="12"/>
      <c r="I562" s="12"/>
      <c r="J562" s="12"/>
      <c r="K562" s="12"/>
    </row>
    <row r="563" customFormat="false" ht="15" hidden="false" customHeight="true" outlineLevel="0" collapsed="false">
      <c r="A563" s="12"/>
      <c r="B563" s="12"/>
      <c r="C563" s="12"/>
      <c r="D563" s="12"/>
      <c r="E563" s="12"/>
      <c r="F563" s="12"/>
      <c r="G563" s="12"/>
      <c r="H563" s="12"/>
      <c r="I563" s="12"/>
      <c r="J563" s="12"/>
      <c r="K563" s="12"/>
    </row>
    <row r="564" customFormat="false" ht="15" hidden="false" customHeight="true" outlineLevel="0" collapsed="false">
      <c r="A564" s="12"/>
      <c r="B564" s="12"/>
      <c r="C564" s="12"/>
      <c r="D564" s="12"/>
      <c r="E564" s="12"/>
      <c r="F564" s="12"/>
      <c r="G564" s="12"/>
      <c r="H564" s="12"/>
      <c r="I564" s="12"/>
      <c r="J564" s="12"/>
      <c r="K564" s="12"/>
    </row>
    <row r="565" customFormat="false" ht="15" hidden="false" customHeight="true" outlineLevel="0" collapsed="false">
      <c r="A565" s="12"/>
      <c r="B565" s="12"/>
      <c r="C565" s="12"/>
      <c r="D565" s="12"/>
      <c r="E565" s="12"/>
      <c r="F565" s="12"/>
      <c r="G565" s="12"/>
      <c r="H565" s="12"/>
      <c r="I565" s="12"/>
      <c r="J565" s="12"/>
      <c r="K565" s="12"/>
    </row>
    <row r="566" customFormat="false" ht="15" hidden="false" customHeight="true" outlineLevel="0" collapsed="false">
      <c r="A566" s="12"/>
      <c r="B566" s="12"/>
      <c r="C566" s="12"/>
      <c r="D566" s="12"/>
      <c r="E566" s="12"/>
      <c r="F566" s="12"/>
      <c r="G566" s="12"/>
      <c r="H566" s="12"/>
      <c r="I566" s="12"/>
      <c r="J566" s="12"/>
      <c r="K566" s="12"/>
    </row>
    <row r="567" customFormat="false" ht="15" hidden="false" customHeight="true" outlineLevel="0" collapsed="false">
      <c r="A567" s="12"/>
      <c r="B567" s="12"/>
      <c r="C567" s="12"/>
      <c r="D567" s="12"/>
      <c r="E567" s="12"/>
      <c r="F567" s="12"/>
      <c r="G567" s="12"/>
      <c r="H567" s="12"/>
      <c r="I567" s="12"/>
      <c r="J567" s="12"/>
      <c r="K567" s="12"/>
    </row>
    <row r="568" customFormat="false" ht="15" hidden="false" customHeight="true" outlineLevel="0" collapsed="false">
      <c r="A568" s="12"/>
      <c r="B568" s="12"/>
      <c r="C568" s="12"/>
      <c r="D568" s="12"/>
      <c r="E568" s="12"/>
      <c r="F568" s="12"/>
      <c r="G568" s="12"/>
      <c r="H568" s="12"/>
      <c r="I568" s="12"/>
      <c r="J568" s="12"/>
      <c r="K568" s="12"/>
    </row>
    <row r="569" customFormat="false" ht="15" hidden="false" customHeight="true" outlineLevel="0" collapsed="false">
      <c r="A569" s="12"/>
      <c r="B569" s="12"/>
      <c r="C569" s="12"/>
      <c r="D569" s="12"/>
      <c r="E569" s="12"/>
      <c r="F569" s="12"/>
      <c r="G569" s="12"/>
      <c r="H569" s="12"/>
      <c r="I569" s="12"/>
      <c r="J569" s="12"/>
      <c r="K569" s="12"/>
    </row>
    <row r="570" customFormat="false" ht="15" hidden="false" customHeight="true" outlineLevel="0" collapsed="false">
      <c r="A570" s="12"/>
      <c r="B570" s="12"/>
      <c r="C570" s="12"/>
      <c r="D570" s="12"/>
      <c r="E570" s="12"/>
      <c r="F570" s="12"/>
      <c r="G570" s="12"/>
      <c r="H570" s="12"/>
      <c r="I570" s="12"/>
      <c r="J570" s="12"/>
      <c r="K570" s="12"/>
    </row>
    <row r="571" customFormat="false" ht="15" hidden="false" customHeight="true" outlineLevel="0" collapsed="false">
      <c r="A571" s="12"/>
      <c r="B571" s="12"/>
      <c r="C571" s="12"/>
      <c r="D571" s="12"/>
      <c r="E571" s="12"/>
      <c r="F571" s="12"/>
      <c r="G571" s="12"/>
      <c r="H571" s="12"/>
      <c r="I571" s="12"/>
      <c r="J571" s="12"/>
      <c r="K571" s="12"/>
    </row>
    <row r="572" customFormat="false" ht="15" hidden="false" customHeight="true" outlineLevel="0" collapsed="false">
      <c r="A572" s="12"/>
      <c r="B572" s="12"/>
      <c r="C572" s="12"/>
      <c r="D572" s="12"/>
      <c r="E572" s="12"/>
      <c r="F572" s="12"/>
      <c r="G572" s="12"/>
      <c r="H572" s="12"/>
      <c r="I572" s="12"/>
      <c r="J572" s="12"/>
      <c r="K572" s="12"/>
    </row>
    <row r="573" customFormat="false" ht="15" hidden="false" customHeight="true" outlineLevel="0" collapsed="false">
      <c r="A573" s="12"/>
      <c r="B573" s="12"/>
      <c r="C573" s="12"/>
      <c r="D573" s="12"/>
      <c r="E573" s="12"/>
      <c r="F573" s="12"/>
      <c r="G573" s="12"/>
      <c r="H573" s="12"/>
      <c r="I573" s="12"/>
      <c r="J573" s="12"/>
      <c r="K573" s="12"/>
    </row>
    <row r="574" customFormat="false" ht="15" hidden="false" customHeight="true" outlineLevel="0" collapsed="false">
      <c r="A574" s="12"/>
      <c r="B574" s="12"/>
      <c r="C574" s="12"/>
      <c r="D574" s="12"/>
      <c r="E574" s="12"/>
      <c r="F574" s="12"/>
      <c r="G574" s="12"/>
      <c r="H574" s="12"/>
      <c r="I574" s="12"/>
      <c r="J574" s="12"/>
      <c r="K574" s="12"/>
    </row>
    <row r="575" customFormat="false" ht="15" hidden="false" customHeight="true" outlineLevel="0" collapsed="false">
      <c r="A575" s="12"/>
      <c r="B575" s="12"/>
      <c r="C575" s="12"/>
      <c r="D575" s="12"/>
      <c r="E575" s="12"/>
      <c r="F575" s="12"/>
      <c r="G575" s="12"/>
      <c r="H575" s="12"/>
      <c r="I575" s="12"/>
      <c r="J575" s="12"/>
      <c r="K575" s="12"/>
    </row>
    <row r="576" customFormat="false" ht="15" hidden="false" customHeight="true" outlineLevel="0" collapsed="false">
      <c r="A576" s="12"/>
      <c r="B576" s="12"/>
      <c r="C576" s="12"/>
      <c r="D576" s="12"/>
      <c r="E576" s="12"/>
      <c r="F576" s="12"/>
      <c r="G576" s="12"/>
      <c r="H576" s="12"/>
      <c r="I576" s="12"/>
      <c r="J576" s="12"/>
      <c r="K576" s="12"/>
    </row>
    <row r="577" customFormat="false" ht="15" hidden="false" customHeight="true" outlineLevel="0" collapsed="false">
      <c r="A577" s="12"/>
      <c r="B577" s="12"/>
      <c r="C577" s="12"/>
      <c r="D577" s="12"/>
      <c r="E577" s="12"/>
      <c r="F577" s="12"/>
      <c r="G577" s="12"/>
      <c r="H577" s="12"/>
      <c r="I577" s="12"/>
      <c r="J577" s="12"/>
      <c r="K577" s="12"/>
    </row>
    <row r="578" customFormat="false" ht="15" hidden="false" customHeight="true" outlineLevel="0" collapsed="false">
      <c r="A578" s="12"/>
      <c r="B578" s="12"/>
      <c r="C578" s="12"/>
      <c r="D578" s="12"/>
      <c r="E578" s="12"/>
      <c r="F578" s="12"/>
      <c r="G578" s="12"/>
      <c r="H578" s="12"/>
      <c r="I578" s="12"/>
      <c r="J578" s="12"/>
      <c r="K578" s="12"/>
    </row>
    <row r="579" customFormat="false" ht="15" hidden="false" customHeight="true" outlineLevel="0" collapsed="false">
      <c r="A579" s="12"/>
      <c r="B579" s="12"/>
      <c r="C579" s="12"/>
      <c r="D579" s="12"/>
      <c r="E579" s="12"/>
      <c r="F579" s="12"/>
      <c r="G579" s="12"/>
      <c r="H579" s="12"/>
      <c r="I579" s="12"/>
      <c r="J579" s="12"/>
      <c r="K579" s="12"/>
    </row>
    <row r="580" customFormat="false" ht="15" hidden="false" customHeight="true" outlineLevel="0" collapsed="false">
      <c r="A580" s="12"/>
      <c r="B580" s="12"/>
      <c r="C580" s="12"/>
      <c r="D580" s="12"/>
      <c r="E580" s="12"/>
      <c r="F580" s="12"/>
      <c r="G580" s="12"/>
      <c r="H580" s="12"/>
      <c r="I580" s="12"/>
      <c r="J580" s="12"/>
      <c r="K580" s="12"/>
    </row>
    <row r="581" customFormat="false" ht="15" hidden="false" customHeight="true" outlineLevel="0" collapsed="false">
      <c r="A581" s="12"/>
      <c r="B581" s="12"/>
      <c r="C581" s="12"/>
      <c r="D581" s="12"/>
      <c r="E581" s="12"/>
      <c r="F581" s="12"/>
      <c r="G581" s="12"/>
      <c r="H581" s="12"/>
      <c r="I581" s="12"/>
      <c r="J581" s="12"/>
      <c r="K581" s="12"/>
    </row>
    <row r="582" customFormat="false" ht="15" hidden="false" customHeight="true" outlineLevel="0" collapsed="false">
      <c r="A582" s="12"/>
      <c r="B582" s="12"/>
      <c r="C582" s="12"/>
      <c r="D582" s="12"/>
      <c r="E582" s="12"/>
      <c r="F582" s="12"/>
      <c r="G582" s="12"/>
      <c r="H582" s="12"/>
      <c r="I582" s="12"/>
      <c r="J582" s="12"/>
      <c r="K582" s="12"/>
    </row>
    <row r="583" customFormat="false" ht="15" hidden="false" customHeight="true" outlineLevel="0" collapsed="false">
      <c r="A583" s="12"/>
      <c r="B583" s="12"/>
      <c r="C583" s="12"/>
      <c r="D583" s="12"/>
      <c r="E583" s="12"/>
      <c r="F583" s="12"/>
      <c r="G583" s="12"/>
      <c r="H583" s="12"/>
      <c r="I583" s="12"/>
      <c r="J583" s="12"/>
      <c r="K583" s="12"/>
    </row>
    <row r="584" customFormat="false" ht="15" hidden="false" customHeight="true" outlineLevel="0" collapsed="false">
      <c r="A584" s="12"/>
      <c r="B584" s="12"/>
      <c r="C584" s="12"/>
      <c r="D584" s="12"/>
      <c r="E584" s="12"/>
      <c r="F584" s="12"/>
      <c r="G584" s="12"/>
      <c r="H584" s="12"/>
      <c r="I584" s="12"/>
      <c r="J584" s="12"/>
      <c r="K584" s="12"/>
    </row>
    <row r="585" customFormat="false" ht="15" hidden="false" customHeight="true" outlineLevel="0" collapsed="false">
      <c r="A585" s="12"/>
      <c r="B585" s="12"/>
      <c r="C585" s="12"/>
      <c r="D585" s="12"/>
      <c r="E585" s="12"/>
      <c r="F585" s="12"/>
      <c r="G585" s="12"/>
      <c r="H585" s="12"/>
      <c r="I585" s="12"/>
      <c r="J585" s="12"/>
      <c r="K585" s="12"/>
    </row>
    <row r="586" customFormat="false" ht="15" hidden="false" customHeight="true" outlineLevel="0" collapsed="false">
      <c r="A586" s="12"/>
      <c r="B586" s="12"/>
      <c r="C586" s="12"/>
      <c r="D586" s="12"/>
      <c r="E586" s="12"/>
      <c r="F586" s="12"/>
      <c r="G586" s="12"/>
      <c r="H586" s="12"/>
      <c r="I586" s="12"/>
      <c r="J586" s="12"/>
      <c r="K586" s="12"/>
    </row>
    <row r="587" customFormat="false" ht="15" hidden="false" customHeight="true" outlineLevel="0" collapsed="false">
      <c r="A587" s="12"/>
      <c r="B587" s="12"/>
      <c r="C587" s="12"/>
      <c r="D587" s="12"/>
      <c r="E587" s="12"/>
      <c r="F587" s="12"/>
      <c r="G587" s="12"/>
      <c r="H587" s="12"/>
      <c r="I587" s="12"/>
      <c r="J587" s="12"/>
      <c r="K587" s="12"/>
    </row>
    <row r="588" customFormat="false" ht="15" hidden="false" customHeight="true" outlineLevel="0" collapsed="false">
      <c r="A588" s="12"/>
      <c r="B588" s="12"/>
      <c r="C588" s="12"/>
      <c r="D588" s="12"/>
      <c r="E588" s="12"/>
      <c r="F588" s="12"/>
      <c r="G588" s="12"/>
      <c r="H588" s="12"/>
      <c r="I588" s="12"/>
      <c r="J588" s="12"/>
      <c r="K588" s="12"/>
    </row>
    <row r="589" customFormat="false" ht="15" hidden="false" customHeight="true" outlineLevel="0" collapsed="false">
      <c r="A589" s="12"/>
      <c r="B589" s="12"/>
      <c r="C589" s="12"/>
      <c r="D589" s="12"/>
      <c r="E589" s="12"/>
      <c r="F589" s="12"/>
      <c r="G589" s="12"/>
      <c r="H589" s="12"/>
      <c r="I589" s="12"/>
      <c r="J589" s="12"/>
      <c r="K589" s="12"/>
    </row>
    <row r="590" customFormat="false" ht="15" hidden="false" customHeight="true" outlineLevel="0" collapsed="false">
      <c r="A590" s="12"/>
      <c r="B590" s="12"/>
      <c r="C590" s="12"/>
      <c r="D590" s="12"/>
      <c r="E590" s="12"/>
      <c r="F590" s="12"/>
      <c r="G590" s="12"/>
      <c r="H590" s="12"/>
      <c r="I590" s="12"/>
      <c r="J590" s="12"/>
      <c r="K590" s="12"/>
    </row>
    <row r="591" customFormat="false" ht="15" hidden="false" customHeight="true" outlineLevel="0" collapsed="false">
      <c r="A591" s="12"/>
      <c r="B591" s="12"/>
      <c r="C591" s="12"/>
      <c r="D591" s="12"/>
      <c r="E591" s="12"/>
      <c r="F591" s="12"/>
      <c r="G591" s="12"/>
      <c r="H591" s="12"/>
      <c r="I591" s="12"/>
      <c r="J591" s="12"/>
      <c r="K591" s="12"/>
    </row>
    <row r="592" customFormat="false" ht="15" hidden="false" customHeight="true" outlineLevel="0" collapsed="false">
      <c r="A592" s="12"/>
      <c r="B592" s="12"/>
      <c r="C592" s="12"/>
      <c r="D592" s="12"/>
      <c r="E592" s="12"/>
      <c r="F592" s="12"/>
      <c r="G592" s="12"/>
      <c r="H592" s="12"/>
      <c r="I592" s="12"/>
      <c r="J592" s="12"/>
      <c r="K592" s="12"/>
    </row>
    <row r="593" customFormat="false" ht="15" hidden="false" customHeight="true" outlineLevel="0" collapsed="false">
      <c r="A593" s="12"/>
      <c r="B593" s="12"/>
      <c r="C593" s="12"/>
      <c r="D593" s="12"/>
      <c r="E593" s="12"/>
      <c r="F593" s="12"/>
      <c r="G593" s="12"/>
      <c r="H593" s="12"/>
      <c r="I593" s="12"/>
      <c r="J593" s="12"/>
      <c r="K593" s="12"/>
    </row>
    <row r="594" customFormat="false" ht="15" hidden="false" customHeight="true" outlineLevel="0" collapsed="false">
      <c r="A594" s="12"/>
      <c r="B594" s="12"/>
      <c r="C594" s="12"/>
      <c r="D594" s="12"/>
      <c r="E594" s="12"/>
      <c r="F594" s="12"/>
      <c r="G594" s="12"/>
      <c r="H594" s="12"/>
      <c r="I594" s="12"/>
      <c r="J594" s="12"/>
      <c r="K594" s="12"/>
    </row>
    <row r="595" customFormat="false" ht="15" hidden="false" customHeight="true" outlineLevel="0" collapsed="false">
      <c r="A595" s="12"/>
      <c r="B595" s="12"/>
      <c r="C595" s="12"/>
      <c r="D595" s="12"/>
      <c r="E595" s="12"/>
      <c r="F595" s="12"/>
      <c r="G595" s="12"/>
      <c r="H595" s="12"/>
      <c r="I595" s="12"/>
      <c r="J595" s="12"/>
      <c r="K595" s="12"/>
    </row>
    <row r="596" customFormat="false" ht="15" hidden="false" customHeight="true" outlineLevel="0" collapsed="false">
      <c r="A596" s="12"/>
      <c r="B596" s="12"/>
      <c r="C596" s="12"/>
      <c r="D596" s="12"/>
      <c r="E596" s="12"/>
      <c r="F596" s="12"/>
      <c r="G596" s="12"/>
      <c r="H596" s="12"/>
      <c r="I596" s="12"/>
      <c r="J596" s="12"/>
      <c r="K596" s="12"/>
    </row>
    <row r="597" customFormat="false" ht="15" hidden="false" customHeight="true" outlineLevel="0" collapsed="false">
      <c r="A597" s="12"/>
      <c r="B597" s="12"/>
      <c r="C597" s="12"/>
      <c r="D597" s="12"/>
      <c r="E597" s="12"/>
      <c r="F597" s="12"/>
      <c r="G597" s="12"/>
      <c r="H597" s="12"/>
      <c r="I597" s="12"/>
      <c r="J597" s="12"/>
      <c r="K597" s="12"/>
    </row>
    <row r="598" customFormat="false" ht="15" hidden="false" customHeight="true" outlineLevel="0" collapsed="false">
      <c r="A598" s="12"/>
      <c r="B598" s="12"/>
      <c r="C598" s="12"/>
      <c r="D598" s="12"/>
      <c r="E598" s="12"/>
      <c r="F598" s="12"/>
      <c r="G598" s="12"/>
      <c r="H598" s="12"/>
      <c r="I598" s="12"/>
      <c r="J598" s="12"/>
      <c r="K598" s="12"/>
    </row>
    <row r="599" customFormat="false" ht="15" hidden="false" customHeight="true" outlineLevel="0" collapsed="false">
      <c r="A599" s="12"/>
      <c r="B599" s="12"/>
      <c r="C599" s="12"/>
      <c r="D599" s="12"/>
      <c r="E599" s="12"/>
      <c r="F599" s="12"/>
      <c r="G599" s="12"/>
      <c r="H599" s="12"/>
      <c r="I599" s="12"/>
      <c r="J599" s="12"/>
      <c r="K599" s="12"/>
    </row>
    <row r="600" customFormat="false" ht="15" hidden="false" customHeight="true" outlineLevel="0" collapsed="false">
      <c r="A600" s="12"/>
      <c r="B600" s="12"/>
      <c r="C600" s="12"/>
      <c r="D600" s="12"/>
      <c r="E600" s="12"/>
      <c r="F600" s="12"/>
      <c r="G600" s="12"/>
      <c r="H600" s="12"/>
      <c r="I600" s="12"/>
      <c r="J600" s="12"/>
      <c r="K600" s="12"/>
    </row>
  </sheetData>
  <dataValidations count="5">
    <dataValidation allowBlank="true" errorStyle="stop" operator="between" showDropDown="false" showErrorMessage="false" showInputMessage="false" sqref="B2:B600" type="list">
      <formula1>"ChatGPT,Perplexity,Google AIO"</formula1>
      <formula2>0</formula2>
    </dataValidation>
    <dataValidation allowBlank="true" errorStyle="stop" operator="between" showDropDown="false" showErrorMessage="false" showInputMessage="false" sqref="F2:F600" type="list">
      <formula1>"Protocol,Payments company,Crypto infrastructure,Card network,Big tech,Data or analytics source,Media,Other"</formula1>
      <formula2>0</formula2>
    </dataValidation>
    <dataValidation allowBlank="true" errorStyle="stop" operator="between" showDropDown="false" showErrorMessage="false" showInputMessage="false" sqref="G2:G600" type="list">
      <formula1>"Named+Linked (own site),Named+Linked (3rd-party),Named unlinked,Linked unnamed"</formula1>
      <formula2>0</formula2>
    </dataValidation>
    <dataValidation allowBlank="true" errorStyle="stop" operator="between" showDropDown="false" showErrorMessage="false" showInputMessage="false" sqref="I2:I600" type="list">
      <formula1>"Gross volume (inflated),Adjusted volume,Transaction count,Forecast,Other"</formula1>
      <formula2>0</formula2>
    </dataValidation>
    <dataValidation allowBlank="true" errorStyle="stop" operator="between" showDropDown="false" showErrorMessage="false" showInputMessage="false" sqref="A2:A600" type="list">
      <formula1>'Query List'!$A$2:$A$15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2"/>
    <col collapsed="false" customWidth="true" hidden="false" outlineLevel="0" max="5" min="2" style="1" width="14"/>
    <col collapsed="false" customWidth="true" hidden="false" outlineLevel="0" max="6" min="6" style="1" width="44"/>
  </cols>
  <sheetData>
    <row r="1" customFormat="false" ht="17.25" hidden="false" customHeight="true" outlineLevel="0" collapsed="false">
      <c r="A1" s="13" t="s">
        <v>1035</v>
      </c>
    </row>
    <row r="2" customFormat="false" ht="15" hidden="false" customHeight="true" outlineLevel="0" collapsed="false">
      <c r="A2" s="8" t="s">
        <v>1036</v>
      </c>
    </row>
    <row r="4" customFormat="false" ht="15" hidden="false" customHeight="true" outlineLevel="0" collapsed="false">
      <c r="A4" s="6" t="s">
        <v>1037</v>
      </c>
      <c r="B4" s="6" t="s">
        <v>106</v>
      </c>
      <c r="C4" s="6" t="s">
        <v>110</v>
      </c>
      <c r="D4" s="6" t="s">
        <v>112</v>
      </c>
      <c r="E4" s="6" t="s">
        <v>1038</v>
      </c>
    </row>
    <row r="5" customFormat="false" ht="15" hidden="false" customHeight="true" outlineLevel="0" collapsed="false">
      <c r="A5" s="7" t="s">
        <v>1039</v>
      </c>
      <c r="B5" s="7" t="n">
        <f aca="false">COUNTIFS('Run Log'!$B:$B,"ChatGPT",'Run Log'!$F:$F,"Complete")</f>
        <v>14</v>
      </c>
      <c r="C5" s="7" t="n">
        <f aca="false">COUNTIFS('Run Log'!$B:$B,"Perplexity",'Run Log'!$F:$F,"Complete")</f>
        <v>14</v>
      </c>
      <c r="D5" s="7" t="n">
        <f aca="false">COUNTIFS('Run Log'!$B:$B,"Google AIO",'Run Log'!$F:$F,"Complete")</f>
        <v>14</v>
      </c>
      <c r="E5" s="7" t="n">
        <f aca="false">SUM(B5:D5)</f>
        <v>42</v>
      </c>
    </row>
    <row r="6" customFormat="false" ht="15" hidden="false" customHeight="true" outlineLevel="0" collapsed="false">
      <c r="A6" s="7" t="s">
        <v>1040</v>
      </c>
      <c r="B6" s="7" t="n">
        <f aca="false">COUNTIF('Run Log'!$B:$B,"ChatGPT")</f>
        <v>14</v>
      </c>
      <c r="C6" s="7" t="n">
        <f aca="false">COUNTIF('Run Log'!$B:$B,"Perplexity")</f>
        <v>14</v>
      </c>
      <c r="D6" s="7" t="n">
        <f aca="false">COUNTIF('Run Log'!$B:$B,"Google AIO")</f>
        <v>14</v>
      </c>
      <c r="E6" s="7" t="n">
        <f aca="false">SUM(B6:D6)</f>
        <v>42</v>
      </c>
    </row>
    <row r="7" customFormat="false" ht="15" hidden="false" customHeight="true" outlineLevel="0" collapsed="false">
      <c r="A7" s="7" t="s">
        <v>105</v>
      </c>
      <c r="B7" s="7" t="n">
        <f aca="false">COUNTIFS('Raw Records'!$B$3:$B$600,"ChatGPT")</f>
        <v>122</v>
      </c>
      <c r="C7" s="7" t="n">
        <f aca="false">COUNTIFS('Raw Records'!$B$3:$B$600,"Perplexity")</f>
        <v>163</v>
      </c>
      <c r="D7" s="7" t="n">
        <f aca="false">COUNTIFS('Raw Records'!$B$3:$B$600,"Google AIO")</f>
        <v>180</v>
      </c>
      <c r="E7" s="7" t="n">
        <f aca="false">SUM(B7:D7)</f>
        <v>465</v>
      </c>
    </row>
    <row r="9" customFormat="false" ht="23.25" hidden="false" customHeight="true" outlineLevel="0" collapsed="false">
      <c r="A9" s="6" t="s">
        <v>1041</v>
      </c>
      <c r="B9" s="6" t="s">
        <v>106</v>
      </c>
      <c r="C9" s="6" t="s">
        <v>110</v>
      </c>
      <c r="D9" s="6" t="s">
        <v>112</v>
      </c>
      <c r="E9" s="6" t="s">
        <v>1038</v>
      </c>
      <c r="F9" s="6" t="s">
        <v>1042</v>
      </c>
    </row>
    <row r="10" customFormat="false" ht="15" hidden="false" customHeight="true" outlineLevel="0" collapsed="false">
      <c r="A10" s="7" t="s">
        <v>208</v>
      </c>
      <c r="B10" s="7" t="n">
        <f aca="false">COUNTIFS('Raw Records'!$D$3:$D$600,"*"&amp;$F10&amp;"*",'Raw Records'!$B$3:$B$600,"ChatGPT")</f>
        <v>22</v>
      </c>
      <c r="C10" s="7" t="n">
        <f aca="false">COUNTIFS('Raw Records'!$D$3:$D$600,"*"&amp;$F10&amp;"*",'Raw Records'!$B$3:$B$600,"Perplexity")</f>
        <v>17</v>
      </c>
      <c r="D10" s="7" t="n">
        <f aca="false">COUNTIFS('Raw Records'!$D$3:$D$600,"*"&amp;$F10&amp;"*",'Raw Records'!$B$3:$B$600,"Google AIO")</f>
        <v>10</v>
      </c>
      <c r="E10" s="7" t="n">
        <f aca="false">SUM(B10:D10)</f>
        <v>49</v>
      </c>
      <c r="F10" s="10" t="s">
        <v>208</v>
      </c>
    </row>
    <row r="11" customFormat="false" ht="15" hidden="false" customHeight="true" outlineLevel="0" collapsed="false">
      <c r="A11" s="7" t="s">
        <v>265</v>
      </c>
      <c r="B11" s="7" t="n">
        <f aca="false">COUNTIFS('Raw Records'!$D$3:$D$600,"*"&amp;$F11&amp;"*",'Raw Records'!$B$3:$B$600,"ChatGPT")</f>
        <v>2</v>
      </c>
      <c r="C11" s="7" t="n">
        <f aca="false">COUNTIFS('Raw Records'!$D$3:$D$600,"*"&amp;$F11&amp;"*",'Raw Records'!$B$3:$B$600,"Perplexity")</f>
        <v>2</v>
      </c>
      <c r="D11" s="7" t="n">
        <f aca="false">COUNTIFS('Raw Records'!$D$3:$D$600,"*"&amp;$F11&amp;"*",'Raw Records'!$B$3:$B$600,"Google AIO")</f>
        <v>3</v>
      </c>
      <c r="E11" s="7" t="n">
        <f aca="false">SUM(B11:D11)</f>
        <v>7</v>
      </c>
      <c r="F11" s="10" t="s">
        <v>1043</v>
      </c>
    </row>
    <row r="12" customFormat="false" ht="15" hidden="false" customHeight="true" outlineLevel="0" collapsed="false">
      <c r="A12" s="7" t="s">
        <v>1044</v>
      </c>
      <c r="B12" s="7" t="n">
        <f aca="false">COUNTIFS('Raw Records'!$D$3:$D$600,"*"&amp;$F12&amp;"*",'Raw Records'!$B$3:$B$600,"ChatGPT")</f>
        <v>2</v>
      </c>
      <c r="C12" s="7" t="n">
        <f aca="false">COUNTIFS('Raw Records'!$D$3:$D$600,"*"&amp;$F12&amp;"*",'Raw Records'!$B$3:$B$600,"Perplexity")</f>
        <v>4</v>
      </c>
      <c r="D12" s="7" t="n">
        <f aca="false">COUNTIFS('Raw Records'!$D$3:$D$600,"*"&amp;$F12&amp;"*",'Raw Records'!$B$3:$B$600,"Google AIO")</f>
        <v>5</v>
      </c>
      <c r="E12" s="7" t="n">
        <f aca="false">SUM(B12:D12)</f>
        <v>11</v>
      </c>
      <c r="F12" s="10" t="s">
        <v>290</v>
      </c>
    </row>
    <row r="13" customFormat="false" ht="15" hidden="false" customHeight="true" outlineLevel="0" collapsed="false">
      <c r="A13" s="7" t="s">
        <v>267</v>
      </c>
      <c r="B13" s="7" t="n">
        <f aca="false">COUNTIFS('Raw Records'!$D$3:$D$600,"*"&amp;$F13&amp;"*",'Raw Records'!$B$3:$B$600,"ChatGPT")</f>
        <v>2</v>
      </c>
      <c r="C13" s="7" t="n">
        <f aca="false">COUNTIFS('Raw Records'!$D$3:$D$600,"*"&amp;$F13&amp;"*",'Raw Records'!$B$3:$B$600,"Perplexity")</f>
        <v>1</v>
      </c>
      <c r="D13" s="7" t="n">
        <f aca="false">COUNTIFS('Raw Records'!$D$3:$D$600,"*"&amp;$F13&amp;"*",'Raw Records'!$B$3:$B$600,"Google AIO")</f>
        <v>2</v>
      </c>
      <c r="E13" s="7" t="n">
        <f aca="false">SUM(B13:D13)</f>
        <v>5</v>
      </c>
      <c r="F13" s="10" t="s">
        <v>1045</v>
      </c>
    </row>
    <row r="14" customFormat="false" ht="15" hidden="false" customHeight="true" outlineLevel="0" collapsed="false">
      <c r="A14" s="7" t="s">
        <v>211</v>
      </c>
      <c r="B14" s="7" t="n">
        <f aca="false">COUNTIFS('Raw Records'!$D$3:$D$600,"*"&amp;$F14&amp;"*",'Raw Records'!$B$3:$B$600,"ChatGPT")</f>
        <v>5</v>
      </c>
      <c r="C14" s="7" t="n">
        <f aca="false">COUNTIFS('Raw Records'!$D$3:$D$600,"*"&amp;$F14&amp;"*",'Raw Records'!$B$3:$B$600,"Perplexity")</f>
        <v>1</v>
      </c>
      <c r="D14" s="7" t="n">
        <f aca="false">COUNTIFS('Raw Records'!$D$3:$D$600,"*"&amp;$F14&amp;"*",'Raw Records'!$B$3:$B$600,"Google AIO")</f>
        <v>4</v>
      </c>
      <c r="E14" s="7" t="n">
        <f aca="false">SUM(B14:D14)</f>
        <v>10</v>
      </c>
      <c r="F14" s="10" t="s">
        <v>1046</v>
      </c>
    </row>
    <row r="15" customFormat="false" ht="15" hidden="false" customHeight="true" outlineLevel="0" collapsed="false">
      <c r="A15" s="7" t="s">
        <v>244</v>
      </c>
      <c r="B15" s="7" t="n">
        <f aca="false">COUNTIFS('Raw Records'!$D$3:$D$600,"*"&amp;$F15&amp;"*",'Raw Records'!$B$3:$B$600,"ChatGPT")</f>
        <v>6</v>
      </c>
      <c r="C15" s="7" t="n">
        <f aca="false">COUNTIFS('Raw Records'!$D$3:$D$600,"*"&amp;$F15&amp;"*",'Raw Records'!$B$3:$B$600,"Perplexity")</f>
        <v>8</v>
      </c>
      <c r="D15" s="7" t="n">
        <f aca="false">COUNTIFS('Raw Records'!$D$3:$D$600,"*"&amp;$F15&amp;"*",'Raw Records'!$B$3:$B$600,"Google AIO")</f>
        <v>8</v>
      </c>
      <c r="E15" s="7" t="n">
        <f aca="false">SUM(B15:D15)</f>
        <v>22</v>
      </c>
      <c r="F15" s="10" t="s">
        <v>244</v>
      </c>
    </row>
    <row r="16" customFormat="false" ht="15" hidden="false" customHeight="true" outlineLevel="0" collapsed="false">
      <c r="A16" s="7" t="s">
        <v>225</v>
      </c>
      <c r="B16" s="7" t="n">
        <f aca="false">COUNTIFS('Raw Records'!$D$3:$D$600,"*"&amp;$F16&amp;"*",'Raw Records'!$B$3:$B$600,"ChatGPT")</f>
        <v>7</v>
      </c>
      <c r="C16" s="7" t="n">
        <f aca="false">COUNTIFS('Raw Records'!$D$3:$D$600,"*"&amp;$F16&amp;"*",'Raw Records'!$B$3:$B$600,"Perplexity")</f>
        <v>15</v>
      </c>
      <c r="D16" s="7" t="n">
        <f aca="false">COUNTIFS('Raw Records'!$D$3:$D$600,"*"&amp;$F16&amp;"*",'Raw Records'!$B$3:$B$600,"Google AIO")</f>
        <v>11</v>
      </c>
      <c r="E16" s="7" t="n">
        <f aca="false">SUM(B16:D16)</f>
        <v>33</v>
      </c>
      <c r="F16" s="10" t="s">
        <v>225</v>
      </c>
    </row>
    <row r="17" customFormat="false" ht="15" hidden="false" customHeight="true" outlineLevel="0" collapsed="false">
      <c r="A17" s="7" t="s">
        <v>268</v>
      </c>
      <c r="B17" s="7" t="n">
        <f aca="false">COUNTIFS('Raw Records'!$D$3:$D$600,"*"&amp;$F17&amp;"*",'Raw Records'!$B$3:$B$600,"ChatGPT")</f>
        <v>7</v>
      </c>
      <c r="C17" s="7" t="n">
        <f aca="false">COUNTIFS('Raw Records'!$D$3:$D$600,"*"&amp;$F17&amp;"*",'Raw Records'!$B$3:$B$600,"Perplexity")</f>
        <v>5</v>
      </c>
      <c r="D17" s="7" t="n">
        <f aca="false">COUNTIFS('Raw Records'!$D$3:$D$600,"*"&amp;$F17&amp;"*",'Raw Records'!$B$3:$B$600,"Google AIO")</f>
        <v>5</v>
      </c>
      <c r="E17" s="7" t="n">
        <f aca="false">SUM(B17:D17)</f>
        <v>17</v>
      </c>
      <c r="F17" s="10" t="s">
        <v>268</v>
      </c>
    </row>
    <row r="18" customFormat="false" ht="15" hidden="false" customHeight="true" outlineLevel="0" collapsed="false">
      <c r="A18" s="7" t="s">
        <v>277</v>
      </c>
      <c r="B18" s="7" t="n">
        <f aca="false">COUNTIFS('Raw Records'!$D$3:$D$600,"*"&amp;$F18&amp;"*",'Raw Records'!$B$3:$B$600,"ChatGPT")</f>
        <v>2</v>
      </c>
      <c r="C18" s="7" t="n">
        <f aca="false">COUNTIFS('Raw Records'!$D$3:$D$600,"*"&amp;$F18&amp;"*",'Raw Records'!$B$3:$B$600,"Perplexity")</f>
        <v>4</v>
      </c>
      <c r="D18" s="7" t="n">
        <f aca="false">COUNTIFS('Raw Records'!$D$3:$D$600,"*"&amp;$F18&amp;"*",'Raw Records'!$B$3:$B$600,"Google AIO")</f>
        <v>3</v>
      </c>
      <c r="E18" s="7" t="n">
        <f aca="false">SUM(B18:D18)</f>
        <v>9</v>
      </c>
      <c r="F18" s="10" t="s">
        <v>277</v>
      </c>
    </row>
    <row r="19" customFormat="false" ht="15" hidden="false" customHeight="true" outlineLevel="0" collapsed="false">
      <c r="A19" s="7" t="s">
        <v>261</v>
      </c>
      <c r="B19" s="7" t="n">
        <f aca="false">COUNTIFS('Raw Records'!$D$3:$D$600,"*"&amp;$F19&amp;"*",'Raw Records'!$B$3:$B$600,"ChatGPT")</f>
        <v>4</v>
      </c>
      <c r="C19" s="7" t="n">
        <f aca="false">COUNTIFS('Raw Records'!$D$3:$D$600,"*"&amp;$F19&amp;"*",'Raw Records'!$B$3:$B$600,"Perplexity")</f>
        <v>3</v>
      </c>
      <c r="D19" s="7" t="n">
        <f aca="false">COUNTIFS('Raw Records'!$D$3:$D$600,"*"&amp;$F19&amp;"*",'Raw Records'!$B$3:$B$600,"Google AIO")</f>
        <v>6</v>
      </c>
      <c r="E19" s="7" t="n">
        <f aca="false">SUM(B19:D19)</f>
        <v>13</v>
      </c>
      <c r="F19" s="10" t="s">
        <v>261</v>
      </c>
    </row>
    <row r="20" customFormat="false" ht="15" hidden="false" customHeight="true" outlineLevel="0" collapsed="false">
      <c r="A20" s="7" t="s">
        <v>1047</v>
      </c>
      <c r="B20" s="7" t="n">
        <f aca="false">COUNTIFS('Raw Records'!$D$3:$D$600,"*"&amp;$F20&amp;"*",'Raw Records'!$B$3:$B$600,"ChatGPT")</f>
        <v>1</v>
      </c>
      <c r="C20" s="7" t="n">
        <f aca="false">COUNTIFS('Raw Records'!$D$3:$D$600,"*"&amp;$F20&amp;"*",'Raw Records'!$B$3:$B$600,"Perplexity")</f>
        <v>3</v>
      </c>
      <c r="D20" s="7" t="n">
        <f aca="false">COUNTIFS('Raw Records'!$D$3:$D$600,"*"&amp;$F20&amp;"*",'Raw Records'!$B$3:$B$600,"Google AIO")</f>
        <v>2</v>
      </c>
      <c r="E20" s="7" t="n">
        <f aca="false">SUM(B20:D20)</f>
        <v>6</v>
      </c>
      <c r="F20" s="10" t="s">
        <v>405</v>
      </c>
    </row>
    <row r="21" customFormat="false" ht="15" hidden="false" customHeight="true" outlineLevel="0" collapsed="false">
      <c r="A21" s="7" t="s">
        <v>280</v>
      </c>
      <c r="B21" s="7" t="n">
        <f aca="false">COUNTIFS('Raw Records'!$D$3:$D$600,"*"&amp;$F21&amp;"*",'Raw Records'!$B$3:$B$600,"ChatGPT")</f>
        <v>1</v>
      </c>
      <c r="C21" s="7" t="n">
        <f aca="false">COUNTIFS('Raw Records'!$D$3:$D$600,"*"&amp;$F21&amp;"*",'Raw Records'!$B$3:$B$600,"Perplexity")</f>
        <v>3</v>
      </c>
      <c r="D21" s="7" t="n">
        <f aca="false">COUNTIFS('Raw Records'!$D$3:$D$600,"*"&amp;$F21&amp;"*",'Raw Records'!$B$3:$B$600,"Google AIO")</f>
        <v>1</v>
      </c>
      <c r="E21" s="7" t="n">
        <f aca="false">SUM(B21:D21)</f>
        <v>5</v>
      </c>
      <c r="F21" s="10" t="s">
        <v>280</v>
      </c>
    </row>
    <row r="22" customFormat="false" ht="15" hidden="false" customHeight="true" outlineLevel="0" collapsed="false">
      <c r="A22" s="7" t="s">
        <v>184</v>
      </c>
      <c r="B22" s="7" t="n">
        <f aca="false">COUNTIFS('Raw Records'!$D$3:$D$600,"*"&amp;$F22&amp;"*",'Raw Records'!$B$3:$B$600,"ChatGPT")</f>
        <v>1</v>
      </c>
      <c r="C22" s="7" t="n">
        <f aca="false">COUNTIFS('Raw Records'!$D$3:$D$600,"*"&amp;$F22&amp;"*",'Raw Records'!$B$3:$B$600,"Perplexity")</f>
        <v>2</v>
      </c>
      <c r="D22" s="7" t="n">
        <f aca="false">COUNTIFS('Raw Records'!$D$3:$D$600,"*"&amp;$F22&amp;"*",'Raw Records'!$B$3:$B$600,"Google AIO")</f>
        <v>0</v>
      </c>
      <c r="E22" s="7" t="n">
        <f aca="false">SUM(B22:D22)</f>
        <v>3</v>
      </c>
      <c r="F22" s="10" t="s">
        <v>184</v>
      </c>
    </row>
    <row r="23" customFormat="false" ht="15" hidden="false" customHeight="true" outlineLevel="0" collapsed="false">
      <c r="A23" s="7" t="s">
        <v>180</v>
      </c>
      <c r="B23" s="7" t="n">
        <f aca="false">COUNTIFS('Raw Records'!$D$3:$D$600,"*"&amp;$F23&amp;"*",'Raw Records'!$B$3:$B$600,"ChatGPT")</f>
        <v>1</v>
      </c>
      <c r="C23" s="7" t="n">
        <f aca="false">COUNTIFS('Raw Records'!$D$3:$D$600,"*"&amp;$F23&amp;"*",'Raw Records'!$B$3:$B$600,"Perplexity")</f>
        <v>2</v>
      </c>
      <c r="D23" s="7" t="n">
        <f aca="false">COUNTIFS('Raw Records'!$D$3:$D$600,"*"&amp;$F23&amp;"*",'Raw Records'!$B$3:$B$600,"Google AIO")</f>
        <v>4</v>
      </c>
      <c r="E23" s="7" t="n">
        <f aca="false">SUM(B23:D23)</f>
        <v>7</v>
      </c>
      <c r="F23" s="10" t="s">
        <v>180</v>
      </c>
    </row>
    <row r="24" customFormat="false" ht="15" hidden="false" customHeight="true" outlineLevel="0" collapsed="false">
      <c r="A24" s="7" t="s">
        <v>195</v>
      </c>
      <c r="B24" s="7" t="n">
        <f aca="false">COUNTIFS('Raw Records'!$D$3:$D$600,$F24,'Raw Records'!$B$3:$B$600,"ChatGPT")+COUNTIFS('Raw Records'!$D$3:$D$600,$F24&amp;" *",'Raw Records'!$B$3:$B$600,"ChatGPT")+COUNTIFS('Raw Records'!$D$3:$D$600,"* "&amp;$F24&amp;"*",'Raw Records'!$B$3:$B$600,"ChatGPT")</f>
        <v>4</v>
      </c>
      <c r="C24" s="7" t="n">
        <f aca="false">COUNTIFS('Raw Records'!$D$3:$D$600,$F24,'Raw Records'!$B$3:$B$600,"Perplexity")+COUNTIFS('Raw Records'!$D$3:$D$600,$F24&amp;" *",'Raw Records'!$B$3:$B$600,"Perplexity")+COUNTIFS('Raw Records'!$D$3:$D$600,"* "&amp;$F24&amp;"*",'Raw Records'!$B$3:$B$600,"Perplexity")</f>
        <v>3</v>
      </c>
      <c r="D24" s="7" t="n">
        <f aca="false">COUNTIFS('Raw Records'!$D$3:$D$600,$F24,'Raw Records'!$B$3:$B$600,"Google AIO")+COUNTIFS('Raw Records'!$D$3:$D$600,$F24&amp;" *",'Raw Records'!$B$3:$B$600,"Google AIO")+COUNTIFS('Raw Records'!$D$3:$D$600,"* "&amp;$F24&amp;"*",'Raw Records'!$B$3:$B$600,"Google AIO")</f>
        <v>4</v>
      </c>
      <c r="E24" s="7" t="n">
        <f aca="false">SUM(B24:D24)</f>
        <v>11</v>
      </c>
      <c r="F24" s="10" t="s">
        <v>195</v>
      </c>
    </row>
    <row r="25" customFormat="false" ht="15" hidden="false" customHeight="true" outlineLevel="0" collapsed="false">
      <c r="A25" s="7" t="s">
        <v>247</v>
      </c>
      <c r="B25" s="7" t="n">
        <f aca="false">COUNTIFS('Raw Records'!$D$3:$D$600,"*"&amp;$F25&amp;"*",'Raw Records'!$B$3:$B$600,"ChatGPT")</f>
        <v>1</v>
      </c>
      <c r="C25" s="7" t="n">
        <f aca="false">COUNTIFS('Raw Records'!$D$3:$D$600,"*"&amp;$F25&amp;"*",'Raw Records'!$B$3:$B$600,"Perplexity")</f>
        <v>1</v>
      </c>
      <c r="D25" s="7" t="n">
        <f aca="false">COUNTIFS('Raw Records'!$D$3:$D$600,"*"&amp;$F25&amp;"*",'Raw Records'!$B$3:$B$600,"Google AIO")</f>
        <v>4</v>
      </c>
      <c r="E25" s="7" t="n">
        <f aca="false">SUM(B25:D25)</f>
        <v>6</v>
      </c>
      <c r="F25" s="10" t="s">
        <v>247</v>
      </c>
    </row>
    <row r="26" customFormat="false" ht="15" hidden="false" customHeight="true" outlineLevel="0" collapsed="false">
      <c r="A26" s="8" t="s">
        <v>1048</v>
      </c>
    </row>
    <row r="28" customFormat="false" ht="15" hidden="false" customHeight="true" outlineLevel="0" collapsed="false">
      <c r="A28" s="6" t="s">
        <v>1049</v>
      </c>
      <c r="B28" s="6" t="s">
        <v>106</v>
      </c>
      <c r="C28" s="6" t="s">
        <v>110</v>
      </c>
      <c r="D28" s="6" t="s">
        <v>112</v>
      </c>
      <c r="E28" s="6" t="s">
        <v>1038</v>
      </c>
    </row>
    <row r="29" customFormat="false" ht="15" hidden="false" customHeight="true" outlineLevel="0" collapsed="false">
      <c r="A29" s="7" t="s">
        <v>38</v>
      </c>
      <c r="B29" s="7" t="n">
        <f aca="false">COUNTIFS('Raw Records'!$I$3:$I$600,$A29,'Raw Records'!$B$3:$B$600,"ChatGPT")</f>
        <v>0</v>
      </c>
      <c r="C29" s="7" t="n">
        <f aca="false">COUNTIFS('Raw Records'!$I$3:$I$600,$A29,'Raw Records'!$B$3:$B$600,"Perplexity")</f>
        <v>2</v>
      </c>
      <c r="D29" s="7" t="n">
        <f aca="false">COUNTIFS('Raw Records'!$I$3:$I$600,$A29,'Raw Records'!$B$3:$B$600,"Google AIO")</f>
        <v>1</v>
      </c>
      <c r="E29" s="7" t="n">
        <f aca="false">SUM(B29:D29)</f>
        <v>3</v>
      </c>
    </row>
    <row r="30" customFormat="false" ht="15" hidden="false" customHeight="true" outlineLevel="0" collapsed="false">
      <c r="A30" s="7" t="s">
        <v>40</v>
      </c>
      <c r="B30" s="7" t="n">
        <f aca="false">COUNTIFS('Raw Records'!$I$3:$I$600,$A30,'Raw Records'!$B$3:$B$600,"ChatGPT")</f>
        <v>6</v>
      </c>
      <c r="C30" s="7" t="n">
        <f aca="false">COUNTIFS('Raw Records'!$I$3:$I$600,$A30,'Raw Records'!$B$3:$B$600,"Perplexity")</f>
        <v>5</v>
      </c>
      <c r="D30" s="7" t="n">
        <f aca="false">COUNTIFS('Raw Records'!$I$3:$I$600,$A30,'Raw Records'!$B$3:$B$600,"Google AIO")</f>
        <v>0</v>
      </c>
      <c r="E30" s="7" t="n">
        <f aca="false">SUM(B30:D30)</f>
        <v>11</v>
      </c>
    </row>
    <row r="31" customFormat="false" ht="15" hidden="false" customHeight="true" outlineLevel="0" collapsed="false">
      <c r="A31" s="7" t="s">
        <v>42</v>
      </c>
      <c r="B31" s="7" t="n">
        <f aca="false">COUNTIFS('Raw Records'!$I$3:$I$600,$A31,'Raw Records'!$B$3:$B$600,"ChatGPT")</f>
        <v>3</v>
      </c>
      <c r="C31" s="7" t="n">
        <f aca="false">COUNTIFS('Raw Records'!$I$3:$I$600,$A31,'Raw Records'!$B$3:$B$600,"Perplexity")</f>
        <v>3</v>
      </c>
      <c r="D31" s="7" t="n">
        <f aca="false">COUNTIFS('Raw Records'!$I$3:$I$600,$A31,'Raw Records'!$B$3:$B$600,"Google AIO")</f>
        <v>4</v>
      </c>
      <c r="E31" s="7" t="n">
        <f aca="false">SUM(B31:D31)</f>
        <v>10</v>
      </c>
    </row>
    <row r="32" customFormat="false" ht="15" hidden="false" customHeight="true" outlineLevel="0" collapsed="false">
      <c r="A32" s="7" t="s">
        <v>44</v>
      </c>
      <c r="B32" s="7" t="n">
        <f aca="false">COUNTIFS('Raw Records'!$I$3:$I$600,$A32,'Raw Records'!$B$3:$B$600,"ChatGPT")</f>
        <v>2</v>
      </c>
      <c r="C32" s="7" t="n">
        <f aca="false">COUNTIFS('Raw Records'!$I$3:$I$600,$A32,'Raw Records'!$B$3:$B$600,"Perplexity")</f>
        <v>5</v>
      </c>
      <c r="D32" s="7" t="n">
        <f aca="false">COUNTIFS('Raw Records'!$I$3:$I$600,$A32,'Raw Records'!$B$3:$B$600,"Google AIO")</f>
        <v>3</v>
      </c>
      <c r="E32" s="7" t="n">
        <f aca="false">SUM(B32:D32)</f>
        <v>10</v>
      </c>
    </row>
    <row r="33" customFormat="false" ht="15" hidden="false" customHeight="true" outlineLevel="0" collapsed="false">
      <c r="A33" s="7" t="s">
        <v>46</v>
      </c>
      <c r="B33" s="7" t="n">
        <f aca="false">COUNTIFS('Raw Records'!$I$3:$I$600,$A33,'Raw Records'!$B$3:$B$600,"ChatGPT")</f>
        <v>14</v>
      </c>
      <c r="C33" s="7" t="n">
        <f aca="false">COUNTIFS('Raw Records'!$I$3:$I$600,$A33,'Raw Records'!$B$3:$B$600,"Perplexity")</f>
        <v>21</v>
      </c>
      <c r="D33" s="7" t="n">
        <f aca="false">COUNTIFS('Raw Records'!$I$3:$I$600,$A33,'Raw Records'!$B$3:$B$600,"Google AIO")</f>
        <v>13</v>
      </c>
      <c r="E33" s="7" t="n">
        <f aca="false">SUM(B33:D33)</f>
        <v>48</v>
      </c>
    </row>
    <row r="34" customFormat="false" ht="15" hidden="false" customHeight="true" outlineLevel="0" collapsed="false">
      <c r="A34" s="14" t="s">
        <v>1050</v>
      </c>
      <c r="B34" s="14" t="n">
        <f aca="false">SUM(B29:B33)</f>
        <v>25</v>
      </c>
      <c r="C34" s="14" t="n">
        <f aca="false">SUM(C29:C33)</f>
        <v>36</v>
      </c>
      <c r="D34" s="14" t="n">
        <f aca="false">SUM(D29:D33)</f>
        <v>21</v>
      </c>
      <c r="E34" s="14" t="n">
        <f aca="false">SUM(E29:E33)</f>
        <v>82</v>
      </c>
    </row>
    <row r="35" customFormat="false" ht="23.25" hidden="false" customHeight="true" outlineLevel="0" collapsed="false">
      <c r="A35" s="14" t="s">
        <v>1051</v>
      </c>
      <c r="B35" s="15" t="n">
        <f aca="false">IFERROR(B29/(B29+B30),0)</f>
        <v>0</v>
      </c>
      <c r="C35" s="15" t="n">
        <f aca="false">IFERROR(C29/(C29+C30),0)</f>
        <v>0.285714285714286</v>
      </c>
      <c r="D35" s="15" t="n">
        <f aca="false">IFERROR(D29/(D29+D30),0)</f>
        <v>1</v>
      </c>
      <c r="E35" s="15" t="n">
        <f aca="false">IFERROR(E29/(E29+E30),0)</f>
        <v>0.214285714285714</v>
      </c>
    </row>
    <row r="37" customFormat="false" ht="15" hidden="false" customHeight="true" outlineLevel="0" collapsed="false">
      <c r="A37" s="6" t="s">
        <v>1052</v>
      </c>
      <c r="B37" s="6" t="s">
        <v>106</v>
      </c>
      <c r="C37" s="6" t="s">
        <v>110</v>
      </c>
      <c r="D37" s="6" t="s">
        <v>112</v>
      </c>
      <c r="E37" s="6" t="s">
        <v>1038</v>
      </c>
    </row>
    <row r="38" customFormat="false" ht="15" hidden="false" customHeight="true" outlineLevel="0" collapsed="false">
      <c r="A38" s="7" t="s">
        <v>177</v>
      </c>
      <c r="B38" s="7" t="n">
        <f aca="false">COUNTIFS('Raw Records'!$G$3:$G$600,$A38,'Raw Records'!$B$3:$B$600,"ChatGPT")</f>
        <v>65</v>
      </c>
      <c r="C38" s="7" t="n">
        <f aca="false">COUNTIFS('Raw Records'!$G$3:$G$600,$A38,'Raw Records'!$B$3:$B$600,"Perplexity")</f>
        <v>40</v>
      </c>
      <c r="D38" s="7" t="n">
        <f aca="false">COUNTIFS('Raw Records'!$G$3:$G$600,$A38,'Raw Records'!$B$3:$B$600,"Google AIO")</f>
        <v>33</v>
      </c>
      <c r="E38" s="7" t="n">
        <f aca="false">SUM(B38:D38)</f>
        <v>138</v>
      </c>
    </row>
    <row r="39" customFormat="false" ht="15" hidden="false" customHeight="true" outlineLevel="0" collapsed="false">
      <c r="A39" s="7" t="s">
        <v>826</v>
      </c>
      <c r="B39" s="7" t="n">
        <f aca="false">COUNTIFS('Raw Records'!$G$3:$G$600,$A39,'Raw Records'!$B$3:$B$600,"ChatGPT")</f>
        <v>0</v>
      </c>
      <c r="C39" s="7" t="n">
        <f aca="false">COUNTIFS('Raw Records'!$G$3:$G$600,$A39,'Raw Records'!$B$3:$B$600,"Perplexity")</f>
        <v>11</v>
      </c>
      <c r="D39" s="7" t="n">
        <f aca="false">COUNTIFS('Raw Records'!$G$3:$G$600,$A39,'Raw Records'!$B$3:$B$600,"Google AIO")</f>
        <v>11</v>
      </c>
      <c r="E39" s="7" t="n">
        <f aca="false">SUM(B39:D39)</f>
        <v>22</v>
      </c>
    </row>
    <row r="40" customFormat="false" ht="15" hidden="false" customHeight="true" outlineLevel="0" collapsed="false">
      <c r="A40" s="7" t="s">
        <v>156</v>
      </c>
      <c r="B40" s="7" t="n">
        <f aca="false">COUNTIFS('Raw Records'!$G$3:$G$600,$A40,'Raw Records'!$B$3:$B$600,"ChatGPT")</f>
        <v>48</v>
      </c>
      <c r="C40" s="7" t="n">
        <f aca="false">COUNTIFS('Raw Records'!$G$3:$G$600,$A40,'Raw Records'!$B$3:$B$600,"Perplexity")</f>
        <v>76</v>
      </c>
      <c r="D40" s="7" t="n">
        <f aca="false">COUNTIFS('Raw Records'!$G$3:$G$600,$A40,'Raw Records'!$B$3:$B$600,"Google AIO")</f>
        <v>81</v>
      </c>
      <c r="E40" s="7" t="n">
        <f aca="false">SUM(B40:D40)</f>
        <v>205</v>
      </c>
    </row>
    <row r="41" customFormat="false" ht="15" hidden="false" customHeight="true" outlineLevel="0" collapsed="false">
      <c r="A41" s="7" t="s">
        <v>200</v>
      </c>
      <c r="B41" s="7" t="n">
        <f aca="false">COUNTIFS('Raw Records'!$G$3:$G$600,$A41,'Raw Records'!$B$3:$B$600,"ChatGPT")</f>
        <v>9</v>
      </c>
      <c r="C41" s="7" t="n">
        <f aca="false">COUNTIFS('Raw Records'!$G$3:$G$600,$A41,'Raw Records'!$B$3:$B$600,"Perplexity")</f>
        <v>36</v>
      </c>
      <c r="D41" s="7" t="n">
        <f aca="false">COUNTIFS('Raw Records'!$G$3:$G$600,$A41,'Raw Records'!$B$3:$B$600,"Google AIO")</f>
        <v>55</v>
      </c>
      <c r="E41" s="7" t="n">
        <f aca="false">SUM(B41:D41)</f>
        <v>100</v>
      </c>
    </row>
    <row r="44" customFormat="false" ht="15" hidden="false" customHeight="true" outlineLevel="0" collapsed="false">
      <c r="A44" s="6" t="s">
        <v>1053</v>
      </c>
      <c r="B44" s="6" t="s">
        <v>106</v>
      </c>
      <c r="C44" s="6" t="s">
        <v>110</v>
      </c>
      <c r="D44" s="6" t="s">
        <v>112</v>
      </c>
      <c r="E44" s="6" t="s">
        <v>1038</v>
      </c>
    </row>
    <row r="45" customFormat="false" ht="15" hidden="false" customHeight="true" outlineLevel="0" collapsed="false">
      <c r="A45" s="7" t="s">
        <v>155</v>
      </c>
      <c r="B45" s="7" t="n">
        <f aca="false">COUNTIFS('Raw Records'!$F$3:$F$600,$A45,'Raw Records'!$B$3:$B$600,"ChatGPT")</f>
        <v>23</v>
      </c>
      <c r="C45" s="7" t="n">
        <f aca="false">COUNTIFS('Raw Records'!$F$3:$F$600,$A45,'Raw Records'!$B$3:$B$600,"Perplexity")</f>
        <v>20</v>
      </c>
      <c r="D45" s="7" t="n">
        <f aca="false">COUNTIFS('Raw Records'!$F$3:$F$600,$A45,'Raw Records'!$B$3:$B$600,"Google AIO")</f>
        <v>25</v>
      </c>
      <c r="E45" s="7" t="n">
        <f aca="false">SUM(B45:D45)</f>
        <v>68</v>
      </c>
    </row>
    <row r="46" customFormat="false" ht="15" hidden="false" customHeight="true" outlineLevel="0" collapsed="false">
      <c r="A46" s="7" t="s">
        <v>173</v>
      </c>
      <c r="B46" s="7" t="n">
        <f aca="false">COUNTIFS('Raw Records'!$F$3:$F$600,$A46,'Raw Records'!$B$3:$B$600,"ChatGPT")</f>
        <v>24</v>
      </c>
      <c r="C46" s="7" t="n">
        <f aca="false">COUNTIFS('Raw Records'!$F$3:$F$600,$A46,'Raw Records'!$B$3:$B$600,"Perplexity")</f>
        <v>39</v>
      </c>
      <c r="D46" s="7" t="n">
        <f aca="false">COUNTIFS('Raw Records'!$F$3:$F$600,$A46,'Raw Records'!$B$3:$B$600,"Google AIO")</f>
        <v>29</v>
      </c>
      <c r="E46" s="7" t="n">
        <f aca="false">SUM(B46:D46)</f>
        <v>92</v>
      </c>
    </row>
    <row r="47" customFormat="false" ht="15" hidden="false" customHeight="true" outlineLevel="0" collapsed="false">
      <c r="A47" s="7" t="s">
        <v>169</v>
      </c>
      <c r="B47" s="7" t="n">
        <f aca="false">COUNTIFS('Raw Records'!$F$3:$F$600,$A47,'Raw Records'!$B$3:$B$600,"ChatGPT")</f>
        <v>23</v>
      </c>
      <c r="C47" s="7" t="n">
        <f aca="false">COUNTIFS('Raw Records'!$F$3:$F$600,$A47,'Raw Records'!$B$3:$B$600,"Perplexity")</f>
        <v>32</v>
      </c>
      <c r="D47" s="7" t="n">
        <f aca="false">COUNTIFS('Raw Records'!$F$3:$F$600,$A47,'Raw Records'!$B$3:$B$600,"Google AIO")</f>
        <v>40</v>
      </c>
      <c r="E47" s="7" t="n">
        <f aca="false">SUM(B47:D47)</f>
        <v>95</v>
      </c>
    </row>
    <row r="48" customFormat="false" ht="15" hidden="false" customHeight="true" outlineLevel="0" collapsed="false">
      <c r="A48" s="7" t="s">
        <v>270</v>
      </c>
      <c r="B48" s="7" t="n">
        <f aca="false">COUNTIFS('Raw Records'!$F$3:$F$600,$A48,'Raw Records'!$B$3:$B$600,"ChatGPT")</f>
        <v>6</v>
      </c>
      <c r="C48" s="7" t="n">
        <f aca="false">COUNTIFS('Raw Records'!$F$3:$F$600,$A48,'Raw Records'!$B$3:$B$600,"Perplexity")</f>
        <v>6</v>
      </c>
      <c r="D48" s="7" t="n">
        <f aca="false">COUNTIFS('Raw Records'!$F$3:$F$600,$A48,'Raw Records'!$B$3:$B$600,"Google AIO")</f>
        <v>10</v>
      </c>
      <c r="E48" s="7" t="n">
        <f aca="false">SUM(B48:D48)</f>
        <v>22</v>
      </c>
    </row>
    <row r="49" customFormat="false" ht="15" hidden="false" customHeight="true" outlineLevel="0" collapsed="false">
      <c r="A49" s="7" t="s">
        <v>221</v>
      </c>
      <c r="B49" s="7" t="n">
        <f aca="false">COUNTIFS('Raw Records'!$F$3:$F$600,$A49,'Raw Records'!$B$3:$B$600,"ChatGPT")</f>
        <v>16</v>
      </c>
      <c r="C49" s="7" t="n">
        <f aca="false">COUNTIFS('Raw Records'!$F$3:$F$600,$A49,'Raw Records'!$B$3:$B$600,"Perplexity")</f>
        <v>18</v>
      </c>
      <c r="D49" s="7" t="n">
        <f aca="false">COUNTIFS('Raw Records'!$F$3:$F$600,$A49,'Raw Records'!$B$3:$B$600,"Google AIO")</f>
        <v>18</v>
      </c>
      <c r="E49" s="7" t="n">
        <f aca="false">SUM(B49:D49)</f>
        <v>52</v>
      </c>
    </row>
    <row r="50" customFormat="false" ht="15" hidden="false" customHeight="true" outlineLevel="0" collapsed="false">
      <c r="A50" s="7" t="s">
        <v>440</v>
      </c>
      <c r="B50" s="7" t="n">
        <f aca="false">COUNTIFS('Raw Records'!$F$3:$F$600,$A50,'Raw Records'!$B$3:$B$600,"ChatGPT")</f>
        <v>21</v>
      </c>
      <c r="C50" s="7" t="n">
        <f aca="false">COUNTIFS('Raw Records'!$F$3:$F$600,$A50,'Raw Records'!$B$3:$B$600,"Perplexity")</f>
        <v>16</v>
      </c>
      <c r="D50" s="7" t="n">
        <f aca="false">COUNTIFS('Raw Records'!$F$3:$F$600,$A50,'Raw Records'!$B$3:$B$600,"Google AIO")</f>
        <v>9</v>
      </c>
      <c r="E50" s="7" t="n">
        <f aca="false">SUM(B50:D50)</f>
        <v>46</v>
      </c>
    </row>
    <row r="51" customFormat="false" ht="15" hidden="false" customHeight="true" outlineLevel="0" collapsed="false">
      <c r="A51" s="7" t="s">
        <v>199</v>
      </c>
      <c r="B51" s="7" t="n">
        <f aca="false">COUNTIFS('Raw Records'!$F$3:$F$600,$A51,'Raw Records'!$B$3:$B$600,"ChatGPT")</f>
        <v>1</v>
      </c>
      <c r="C51" s="7" t="n">
        <f aca="false">COUNTIFS('Raw Records'!$F$3:$F$600,$A51,'Raw Records'!$B$3:$B$600,"Perplexity")</f>
        <v>20</v>
      </c>
      <c r="D51" s="7" t="n">
        <f aca="false">COUNTIFS('Raw Records'!$F$3:$F$600,$A51,'Raw Records'!$B$3:$B$600,"Google AIO")</f>
        <v>28</v>
      </c>
      <c r="E51" s="7" t="n">
        <f aca="false">SUM(B51:D51)</f>
        <v>49</v>
      </c>
    </row>
    <row r="52" customFormat="false" ht="15" hidden="false" customHeight="true" outlineLevel="0" collapsed="false">
      <c r="A52" s="7" t="s">
        <v>46</v>
      </c>
      <c r="B52" s="7" t="n">
        <f aca="false">COUNTIFS('Raw Records'!$F$3:$F$600,$A52,'Raw Records'!$B$3:$B$600,"ChatGPT")</f>
        <v>8</v>
      </c>
      <c r="C52" s="7" t="n">
        <f aca="false">COUNTIFS('Raw Records'!$F$3:$F$600,$A52,'Raw Records'!$B$3:$B$600,"Perplexity")</f>
        <v>12</v>
      </c>
      <c r="D52" s="7" t="n">
        <f aca="false">COUNTIFS('Raw Records'!$F$3:$F$600,$A52,'Raw Records'!$B$3:$B$600,"Google AIO")</f>
        <v>21</v>
      </c>
      <c r="E52" s="7" t="n">
        <f aca="false">SUM(B52:D52)</f>
        <v>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2026-10-13T20:22:30Z</dcterms:created>
  <dc:creator>openpyxl</dc:creator>
  <dc:description/>
  <dc:language>en-US</dc:language>
  <cp:lastModifiedBy/>
  <dcterms:modified xsi:type="dcterms:W3CDTF">2026-10-14T11:43:15Z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